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User\Desktop\WORK\"/>
    </mc:Choice>
  </mc:AlternateContent>
  <xr:revisionPtr revIDLastSave="0" documentId="13_ncr:1_{61B39081-B73D-4B29-8D8B-89CF70BDB5B8}" xr6:coauthVersionLast="44" xr6:coauthVersionMax="44" xr10:uidLastSave="{00000000-0000-0000-0000-000000000000}"/>
  <bookViews>
    <workbookView xWindow="-108" yWindow="-108" windowWidth="23256" windowHeight="12576" tabRatio="526" xr2:uid="{00000000-000D-0000-FFFF-FFFF00000000}"/>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Закупок'!$A$8:$BE$113</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Закупок'!$A$1:$BE$118</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91029" refMode="R1C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T111" i="18" l="1"/>
  <c r="AU111" i="18" s="1"/>
  <c r="AT76" i="18" l="1"/>
  <c r="AU76" i="18" s="1"/>
  <c r="AD109" i="18" l="1"/>
  <c r="AA109" i="18"/>
  <c r="AD108" i="18"/>
  <c r="AA108" i="18"/>
  <c r="AT108" i="18" l="1"/>
  <c r="AU108" i="18" s="1"/>
  <c r="AT109" i="18"/>
  <c r="AU109" i="18" s="1"/>
  <c r="AT106" i="18"/>
  <c r="AU106" i="18" s="1"/>
  <c r="AT105" i="18"/>
  <c r="AU105" i="18" l="1"/>
  <c r="AT103" i="18" l="1"/>
  <c r="AU103" i="18" s="1"/>
  <c r="AG102" i="18"/>
  <c r="AD102" i="18"/>
  <c r="AA102" i="18"/>
  <c r="AT102" i="18" l="1"/>
  <c r="AU102" i="18" s="1"/>
  <c r="AT99" i="18"/>
  <c r="AU99" i="18" s="1"/>
  <c r="AL95" i="18"/>
  <c r="AM95" i="18" s="1"/>
  <c r="AI95" i="18"/>
  <c r="AJ95" i="18" s="1"/>
  <c r="AF95" i="18"/>
  <c r="AG95" i="18" s="1"/>
  <c r="AC95" i="18"/>
  <c r="AD95" i="18" s="1"/>
  <c r="Z95" i="18"/>
  <c r="AA95" i="18" s="1"/>
  <c r="AT95" i="18" l="1"/>
  <c r="AU95" i="18" s="1"/>
  <c r="AL94" i="18"/>
  <c r="AI94" i="18"/>
  <c r="AF94" i="18"/>
  <c r="AC94" i="18"/>
  <c r="Z94" i="18"/>
  <c r="AT97" i="18"/>
  <c r="AU97" i="18" s="1"/>
  <c r="AT94" i="18" l="1"/>
  <c r="AU94" i="18" s="1"/>
  <c r="AT100" i="18"/>
  <c r="AU100" i="18" s="1"/>
  <c r="AT98" i="18"/>
  <c r="AU98" i="18" s="1"/>
  <c r="AT93" i="18" l="1"/>
  <c r="AU93" i="18" s="1"/>
  <c r="AT92" i="18"/>
  <c r="AU92" i="18" s="1"/>
  <c r="AT91" i="18"/>
  <c r="AU91" i="18" s="1"/>
  <c r="AT90" i="18"/>
  <c r="AU90"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8" i="18"/>
  <c r="AU78" i="18" s="1"/>
  <c r="AT77" i="18"/>
  <c r="AU77" i="18" s="1"/>
  <c r="AT75" i="18"/>
  <c r="AU75" i="18" s="1"/>
  <c r="AT74" i="18"/>
  <c r="AU74" i="18" s="1"/>
  <c r="AT73" i="18"/>
  <c r="AU73" i="18" s="1"/>
  <c r="AT72" i="18"/>
  <c r="AU72" i="18" s="1"/>
  <c r="AT71" i="18"/>
  <c r="AU71" i="18" s="1"/>
  <c r="AT70" i="18"/>
  <c r="AU70" i="18" s="1"/>
  <c r="AT69" i="18"/>
  <c r="AU69" i="18" s="1"/>
  <c r="AT68" i="18"/>
  <c r="AU68" i="18" s="1"/>
  <c r="AT67" i="18"/>
  <c r="AU67" i="18" s="1"/>
  <c r="AT66" i="18"/>
  <c r="AU66" i="18" s="1"/>
  <c r="AT65" i="18"/>
  <c r="AU65" i="18" s="1"/>
  <c r="AT64" i="18"/>
  <c r="AU64" i="18" s="1"/>
  <c r="AT63" i="18"/>
  <c r="AU63" i="18" s="1"/>
  <c r="AT62" i="18"/>
  <c r="AU62" i="18" s="1"/>
  <c r="AT61" i="18"/>
  <c r="AU61" i="18" s="1"/>
  <c r="AT60" i="18"/>
  <c r="AT55" i="18"/>
  <c r="AU55" i="18" s="1"/>
  <c r="AT54" i="18"/>
  <c r="AU54" i="18" s="1"/>
  <c r="AT52" i="18"/>
  <c r="AU52" i="18" s="1"/>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0" i="18" l="1"/>
  <c r="AT58" i="18"/>
  <c r="AU58" i="18" s="1"/>
  <c r="AT57" i="18"/>
  <c r="AU57" i="18" s="1"/>
  <c r="AT56" i="18"/>
  <c r="AU56"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3" i="18" l="1"/>
  <c r="AU11" i="18"/>
  <c r="AU53" i="18" s="1"/>
  <c r="AT96" i="18"/>
  <c r="AT112" i="18" s="1"/>
  <c r="AU96" i="18" l="1"/>
  <c r="AU112" i="18" s="1"/>
  <c r="AT59" i="18"/>
  <c r="AU59" i="18"/>
  <c r="AU113" i="18" l="1"/>
  <c r="AT113" i="18"/>
</calcChain>
</file>

<file path=xl/sharedStrings.xml><?xml version="1.0" encoding="utf-8"?>
<sst xmlns="http://schemas.openxmlformats.org/spreadsheetml/2006/main" count="3321" uniqueCount="1951">
  <si>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</si>
  <si>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</si>
  <si>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</si>
  <si>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</si>
  <si>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</si>
  <si>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</si>
  <si>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</si>
  <si>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</si>
  <si>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</si>
  <si>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</si>
  <si>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</si>
  <si>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</si>
  <si>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</si>
  <si>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</si>
  <si>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</si>
  <si>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</si>
  <si>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</si>
  <si>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</si>
  <si>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</si>
  <si>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</si>
  <si>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</si>
  <si>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</si>
  <si>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</si>
  <si>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</si>
  <si>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</si>
  <si>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</si>
  <si>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</si>
  <si>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</si>
  <si>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</si>
  <si>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</si>
  <si>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</si>
  <si>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</si>
  <si>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</si>
  <si>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</si>
  <si>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</si>
  <si>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</si>
  <si>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</si>
  <si>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</si>
  <si>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</si>
  <si>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</si>
  <si>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</si>
  <si>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</si>
  <si>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</si>
  <si>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</si>
  <si>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</si>
  <si>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</si>
  <si>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</si>
  <si>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</si>
  <si>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</si>
  <si>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</si>
  <si>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</si>
  <si>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</si>
  <si>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</si>
  <si>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</si>
  <si>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</si>
  <si>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</si>
  <si>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</si>
  <si>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</si>
  <si>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</si>
  <si>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</si>
  <si>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</si>
  <si>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</si>
  <si>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</si>
  <si>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</si>
  <si>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</si>
  <si>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</si>
  <si>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</si>
  <si>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</si>
  <si>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</si>
  <si>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</si>
  <si>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</si>
  <si>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</si>
  <si>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</si>
  <si>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</si>
  <si>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</si>
  <si>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</si>
  <si>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</si>
  <si>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</si>
  <si>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</si>
  <si>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</si>
  <si>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</si>
  <si>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</si>
  <si>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</si>
  <si>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</si>
  <si>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</si>
  <si>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</si>
  <si>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</si>
  <si>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</si>
  <si>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</si>
  <si>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</si>
  <si>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</si>
  <si>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</si>
  <si>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</si>
  <si>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</si>
  <si>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</si>
  <si>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</si>
  <si>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</si>
  <si>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</si>
  <si>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</si>
  <si>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</si>
  <si>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</si>
  <si>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</si>
  <si>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</si>
  <si>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</si>
  <si>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</si>
  <si>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</si>
  <si>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</si>
  <si>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</si>
  <si>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</si>
  <si>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</si>
  <si>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</si>
  <si>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</si>
  <si>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</si>
  <si>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</si>
  <si>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</si>
  <si>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</si>
  <si>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</si>
  <si>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</si>
  <si>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</si>
  <si>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</si>
  <si>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</si>
  <si>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</si>
  <si>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</si>
  <si>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</si>
  <si>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</si>
  <si>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</si>
  <si>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</si>
  <si>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</si>
  <si>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</si>
  <si>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</si>
  <si>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</si>
  <si>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</si>
  <si>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</si>
  <si>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</si>
  <si>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</si>
  <si>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</si>
  <si>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</si>
  <si>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</si>
  <si>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</si>
  <si>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</si>
  <si>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</si>
  <si>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</si>
  <si>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</si>
  <si>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</si>
  <si>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</si>
  <si>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</si>
  <si>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</si>
  <si>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</si>
  <si>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</si>
  <si>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</si>
  <si>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</si>
  <si>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</si>
  <si>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</si>
  <si>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</si>
  <si>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</si>
  <si>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</si>
  <si>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</si>
  <si>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</si>
  <si>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</si>
  <si>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</si>
  <si>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</si>
  <si>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</si>
  <si>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</si>
  <si>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</si>
  <si>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</si>
  <si>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</si>
  <si>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</si>
  <si>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</si>
  <si>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</si>
  <si>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</si>
  <si>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</si>
  <si>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</si>
  <si>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</si>
  <si>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</si>
  <si>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</si>
  <si>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</si>
  <si>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</si>
  <si>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</si>
  <si>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</si>
  <si>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</si>
  <si>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</si>
  <si>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</si>
  <si>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</si>
  <si>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</si>
  <si>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</si>
  <si>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</si>
  <si>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</si>
  <si>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</si>
  <si>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</si>
  <si>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</si>
  <si>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</si>
  <si>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</si>
  <si>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</si>
  <si>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</si>
  <si>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</si>
  <si>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</si>
  <si>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</si>
  <si>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</si>
  <si>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</si>
  <si>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</si>
  <si>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</si>
  <si>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</si>
  <si>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</si>
  <si>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</si>
  <si>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</si>
  <si>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</si>
  <si>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</si>
  <si>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</si>
  <si>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</si>
  <si>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</si>
  <si>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</si>
  <si>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</si>
  <si>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</si>
  <si>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</si>
  <si>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</si>
  <si>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</si>
  <si>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</si>
  <si>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</si>
  <si>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</si>
  <si>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</si>
  <si>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</si>
  <si>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</si>
  <si>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</si>
  <si>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</si>
  <si>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</si>
  <si>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</si>
  <si>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</si>
  <si>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</si>
  <si>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</si>
  <si>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</si>
  <si>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</si>
  <si>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</si>
  <si>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</si>
  <si>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</si>
  <si>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</si>
  <si>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</si>
  <si>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</si>
  <si>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</si>
  <si>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</si>
  <si>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</si>
  <si>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</si>
  <si>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</si>
  <si>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</si>
  <si>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</si>
  <si>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</si>
  <si>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</si>
  <si>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</si>
  <si>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</si>
  <si>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</si>
  <si>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</si>
  <si>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</si>
  <si>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</si>
  <si>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</si>
  <si>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</si>
  <si>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</si>
  <si>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</si>
  <si>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</si>
  <si>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</si>
  <si>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</si>
  <si>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</si>
  <si>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</si>
  <si>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</si>
  <si>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</si>
  <si>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</si>
  <si>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</si>
  <si>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</si>
  <si>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</si>
  <si>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</si>
  <si>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</si>
  <si>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</si>
  <si>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</si>
  <si>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</si>
  <si>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</si>
  <si>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</si>
  <si>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</si>
  <si>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</si>
  <si>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</si>
  <si>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</si>
  <si>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</si>
  <si>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</si>
  <si>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</si>
  <si>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</si>
  <si>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</si>
  <si>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</si>
  <si>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</si>
  <si>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</si>
  <si>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</si>
  <si>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</si>
  <si>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</si>
  <si>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</si>
  <si>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</si>
  <si>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</si>
  <si>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</si>
  <si>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</si>
  <si>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</si>
  <si>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</si>
  <si>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</si>
  <si>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</si>
  <si>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</si>
  <si>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</si>
  <si>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</si>
  <si>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</si>
  <si>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</si>
  <si>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</si>
  <si>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</si>
  <si>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</si>
  <si>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</si>
  <si>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</si>
  <si>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</si>
  <si>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</si>
  <si>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</si>
  <si>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</si>
  <si>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</si>
  <si>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</si>
  <si>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</si>
  <si>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</si>
  <si>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</si>
  <si>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</si>
  <si>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</si>
  <si>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</si>
  <si>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</si>
  <si>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</si>
  <si>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</si>
  <si>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</si>
  <si>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</si>
  <si>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</si>
  <si>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</si>
  <si>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</si>
  <si>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</si>
  <si>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</si>
  <si>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</si>
  <si>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</si>
  <si>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</si>
  <si>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</si>
  <si>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</si>
  <si>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</si>
  <si>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</si>
  <si>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</si>
  <si>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</si>
  <si>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</si>
  <si>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</si>
  <si>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</si>
  <si>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</si>
  <si>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</si>
  <si>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</si>
  <si>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</si>
  <si>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</si>
  <si>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</si>
  <si>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</si>
  <si>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</si>
  <si>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</si>
  <si>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</si>
  <si>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</si>
  <si>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</si>
  <si>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</si>
  <si>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</si>
  <si>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</si>
  <si>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</si>
  <si>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</si>
  <si>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</si>
  <si>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</si>
  <si>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</si>
  <si>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</si>
  <si>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</si>
  <si>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</si>
  <si>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</si>
  <si>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</si>
  <si>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</si>
  <si>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</si>
  <si>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</si>
  <si>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</si>
  <si>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</si>
  <si>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</si>
  <si>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</si>
  <si>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</si>
  <si>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</si>
  <si>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</si>
  <si>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</si>
  <si>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</si>
  <si>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</si>
  <si>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</si>
  <si>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</si>
  <si>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</si>
  <si>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</si>
  <si>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</si>
  <si>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</si>
  <si>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</si>
  <si>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</si>
  <si>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</si>
  <si>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</si>
  <si>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</si>
  <si>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</si>
  <si>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</si>
  <si>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</si>
  <si>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</si>
  <si>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</si>
  <si>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</si>
  <si>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</si>
  <si>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</si>
  <si>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</si>
  <si>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</si>
  <si>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</si>
  <si>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</si>
  <si>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</si>
  <si>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</si>
  <si>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</si>
  <si>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</si>
  <si>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</si>
  <si>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</si>
  <si>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</si>
  <si>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</si>
  <si>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</si>
  <si>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</si>
  <si>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</si>
  <si>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</si>
  <si>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</si>
  <si>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</si>
  <si>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</si>
  <si>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</si>
  <si>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</si>
  <si>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</si>
  <si>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</si>
  <si>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</si>
  <si>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</si>
  <si>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</si>
  <si>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</si>
  <si>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</si>
  <si>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</si>
  <si>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</si>
  <si>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</si>
  <si>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</si>
  <si>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</si>
  <si>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</si>
  <si>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</si>
  <si>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</si>
  <si>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</si>
  <si>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</si>
  <si>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</si>
  <si>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</si>
  <si>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</si>
  <si>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</si>
  <si>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</si>
  <si>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</si>
  <si>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</si>
  <si>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</si>
  <si>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</si>
  <si>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</si>
  <si>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</si>
  <si>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</si>
  <si>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</si>
  <si>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</si>
  <si>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</si>
  <si>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</si>
  <si>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</si>
  <si>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</si>
  <si>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</si>
  <si>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</si>
  <si>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</si>
  <si>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</si>
  <si>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</si>
  <si>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</si>
  <si>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</si>
  <si>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</si>
  <si>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</si>
  <si>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</si>
  <si>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</si>
  <si>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</si>
  <si>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</si>
  <si>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</si>
  <si>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</si>
  <si>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</si>
  <si>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</si>
  <si>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</si>
  <si>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</si>
  <si>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</si>
  <si>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</si>
  <si>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</si>
  <si>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</si>
  <si>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</si>
  <si>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</si>
  <si>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</si>
  <si>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</si>
  <si>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</si>
  <si>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</si>
  <si>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</si>
  <si>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</si>
  <si>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</si>
  <si>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</si>
  <si>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</si>
  <si>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</si>
  <si>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</si>
  <si>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</si>
  <si>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</si>
  <si>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</si>
  <si>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</si>
  <si>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</si>
  <si>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</si>
  <si>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</si>
  <si>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</si>
  <si>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</si>
  <si>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</si>
  <si>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</si>
  <si>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</si>
  <si>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</si>
  <si>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</si>
  <si>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</si>
  <si>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</si>
  <si>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</si>
  <si>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</si>
  <si>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</si>
  <si>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</si>
  <si>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</si>
  <si>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</si>
  <si>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</si>
  <si>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</si>
  <si>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</si>
  <si>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</si>
  <si>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</si>
  <si>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</si>
  <si>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</si>
  <si>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</si>
  <si>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</si>
  <si>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</si>
  <si>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</si>
  <si>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</si>
  <si>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</si>
  <si>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</si>
  <si>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</si>
  <si>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</si>
  <si>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</si>
  <si>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</si>
  <si>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</si>
  <si>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</si>
  <si>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</si>
  <si>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</si>
  <si>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</si>
  <si>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</si>
  <si>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</si>
  <si>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</si>
  <si>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</si>
  <si>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</si>
  <si>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</si>
  <si>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</si>
  <si>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</si>
  <si>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</si>
  <si>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</si>
  <si>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</si>
  <si>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</si>
  <si>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</si>
  <si>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</si>
  <si>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</si>
  <si>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</si>
  <si>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</si>
  <si>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</si>
  <si>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</si>
  <si>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</si>
  <si>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</si>
  <si>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</si>
  <si>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</si>
  <si>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</si>
  <si>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</si>
  <si>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</si>
  <si>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</si>
  <si>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</si>
  <si>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</si>
  <si>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</si>
  <si>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</si>
  <si>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</si>
  <si>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</si>
  <si>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</si>
  <si>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</si>
  <si>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</si>
  <si>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</si>
  <si>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</si>
  <si>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</si>
  <si>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</si>
  <si>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</si>
  <si>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</si>
  <si>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</si>
  <si>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</si>
  <si>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</si>
  <si>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</si>
  <si>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</si>
  <si>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</si>
  <si>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</si>
  <si>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</si>
  <si>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</si>
  <si>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</si>
  <si>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</si>
  <si>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</si>
  <si>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</si>
  <si>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</si>
  <si>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</si>
  <si>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</si>
  <si>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</si>
  <si>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</si>
  <si>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</si>
  <si>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</si>
  <si>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</si>
  <si>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</si>
  <si>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</si>
  <si>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</si>
  <si>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</si>
  <si>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</si>
  <si>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</si>
  <si>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</si>
  <si>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</si>
  <si>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</si>
  <si>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</si>
  <si>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</si>
  <si>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</si>
  <si>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</si>
  <si>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</si>
  <si>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</si>
  <si>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</si>
  <si>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</si>
  <si>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</si>
  <si>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</si>
  <si>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</si>
  <si>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</si>
  <si>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</si>
  <si>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</si>
  <si>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</si>
  <si>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</si>
  <si>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</si>
  <si>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</si>
  <si>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</si>
  <si>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</si>
  <si>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</si>
  <si>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</si>
  <si>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</si>
  <si>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</si>
  <si>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</si>
  <si>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</si>
  <si>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</si>
  <si>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</si>
  <si>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</si>
  <si>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</si>
  <si>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</si>
  <si>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</si>
  <si>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</si>
  <si>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</si>
  <si>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</si>
  <si>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</si>
  <si>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</si>
  <si>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</si>
  <si>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</si>
  <si>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</si>
  <si>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</si>
  <si>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</si>
  <si>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</si>
  <si>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</si>
  <si>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</si>
  <si>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</si>
  <si>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</si>
  <si>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</si>
  <si>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</si>
  <si>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</si>
  <si>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</si>
  <si>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</si>
  <si>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</si>
  <si>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</si>
  <si>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</si>
  <si>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</si>
  <si>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</si>
  <si>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</si>
  <si>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</si>
  <si>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</si>
  <si>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</si>
  <si>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</si>
  <si>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</si>
  <si>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</si>
  <si>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</si>
  <si>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</si>
  <si>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</si>
  <si>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</si>
  <si>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</si>
  <si>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</si>
  <si>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</si>
  <si>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</si>
  <si>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</si>
  <si>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</si>
  <si>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</si>
  <si>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</si>
  <si>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</si>
  <si>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</si>
  <si>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</si>
  <si>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</si>
  <si>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</si>
  <si>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</si>
  <si>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</si>
  <si>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</si>
  <si>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</si>
  <si>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</si>
  <si>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</si>
  <si>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</si>
  <si>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</si>
  <si>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</si>
  <si>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</si>
  <si>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</si>
  <si>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</si>
  <si>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</si>
  <si>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</si>
  <si>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</si>
  <si>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</si>
  <si>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</si>
  <si>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</si>
  <si>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</si>
  <si>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</si>
  <si>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</si>
  <si>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</si>
  <si>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</si>
  <si>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</si>
  <si>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</si>
  <si>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</si>
  <si>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</si>
  <si>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</si>
  <si>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</si>
  <si>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</si>
  <si>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</si>
  <si>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</si>
  <si>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</si>
  <si>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</si>
  <si>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</si>
  <si>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</si>
  <si>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</si>
  <si>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</si>
  <si>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</si>
  <si>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</si>
  <si>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</si>
  <si>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</si>
  <si>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</si>
  <si>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</si>
  <si>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</si>
  <si>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</si>
  <si>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</si>
  <si>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</si>
  <si>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</si>
  <si>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</si>
  <si>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</si>
  <si>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</si>
  <si>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</si>
  <si>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</si>
  <si>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</si>
  <si>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</si>
  <si>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</si>
  <si>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</si>
  <si>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</si>
  <si>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</si>
  <si>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</si>
  <si>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</si>
  <si>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</si>
  <si>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</si>
  <si>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</si>
  <si>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</si>
  <si>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</si>
  <si>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</si>
  <si>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</si>
  <si>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</si>
  <si>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</si>
  <si>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</si>
  <si>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</si>
  <si>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</si>
  <si>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</si>
  <si>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</si>
  <si>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</si>
  <si>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</si>
  <si>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</si>
  <si>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</si>
  <si>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</si>
  <si>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</si>
  <si>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</si>
  <si>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</si>
  <si>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</si>
  <si>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</si>
  <si>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</si>
  <si>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</si>
  <si>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</si>
  <si>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</si>
  <si>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</si>
  <si>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</si>
  <si>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</si>
  <si>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</si>
  <si>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</si>
  <si>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</si>
  <si>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</si>
  <si>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</si>
  <si>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</si>
  <si>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</si>
  <si>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</si>
  <si>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</si>
  <si>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</si>
  <si>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</si>
  <si>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</si>
  <si>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</si>
  <si>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</si>
  <si>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</si>
  <si>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</si>
  <si>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</si>
  <si>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</si>
  <si>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</si>
  <si>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</si>
  <si>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</si>
  <si>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</si>
  <si>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</si>
  <si>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</si>
  <si>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</si>
  <si>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</si>
  <si>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</si>
  <si>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</si>
  <si>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</si>
  <si>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</si>
  <si>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</si>
  <si>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</si>
  <si>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</si>
  <si>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</si>
  <si>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</si>
  <si>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</si>
  <si>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</si>
  <si>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</si>
  <si>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</si>
  <si>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</si>
  <si>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</si>
  <si>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</si>
  <si>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</si>
  <si>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</si>
  <si>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</si>
  <si>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</si>
  <si>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</si>
  <si>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</si>
  <si>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</si>
  <si>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</si>
  <si>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</si>
  <si>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</si>
  <si>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</si>
  <si>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</si>
  <si>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</si>
  <si>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</si>
  <si>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</si>
  <si>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</si>
  <si>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</si>
  <si>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</si>
  <si>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</si>
  <si>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</si>
  <si>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</si>
  <si>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</si>
  <si>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</si>
  <si>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</si>
  <si>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</si>
  <si>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</si>
  <si>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</si>
  <si>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</si>
  <si>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</si>
  <si>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</si>
  <si>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</si>
  <si>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</si>
  <si>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</si>
  <si>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</si>
  <si>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</si>
  <si>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</si>
  <si>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</si>
  <si>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</si>
  <si>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</si>
  <si>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</si>
  <si>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</si>
  <si>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</si>
  <si>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</si>
  <si>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</si>
  <si>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</si>
  <si>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</si>
  <si>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</si>
  <si>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</si>
  <si>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</si>
  <si>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</si>
  <si>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</si>
  <si>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</si>
  <si>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</si>
  <si>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</si>
  <si>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</si>
  <si>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</si>
  <si>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</si>
  <si>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</si>
  <si>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</si>
  <si>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</si>
  <si>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</si>
  <si>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</si>
  <si>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</si>
  <si>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</si>
  <si>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</si>
  <si>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</si>
  <si>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</si>
  <si>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</si>
  <si>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</si>
  <si>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</si>
  <si>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</si>
  <si>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</si>
  <si>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</si>
  <si>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</si>
  <si>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</si>
  <si>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</si>
  <si>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</si>
  <si>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</si>
  <si>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</si>
  <si>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</si>
  <si>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</si>
  <si>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</si>
  <si>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</si>
  <si>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</si>
  <si>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</si>
  <si>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</si>
  <si>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</si>
  <si>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</si>
  <si>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</si>
  <si>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</si>
  <si>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</si>
  <si>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</si>
  <si>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</si>
  <si>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</si>
  <si>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</si>
  <si>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</si>
  <si>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</si>
  <si>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</si>
  <si>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</si>
  <si>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</si>
  <si>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</si>
  <si>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</si>
  <si>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</si>
  <si>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</si>
  <si>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</si>
  <si>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</si>
  <si>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</si>
  <si>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</si>
  <si>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</si>
  <si>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</si>
  <si>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</si>
  <si>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</si>
  <si>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</si>
  <si>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</si>
  <si>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</si>
  <si>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</si>
  <si>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</si>
  <si>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</si>
  <si>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</si>
  <si>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</si>
  <si>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</si>
  <si>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</si>
  <si>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</si>
  <si>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</si>
  <si>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</si>
  <si>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</si>
  <si>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</si>
  <si>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</si>
  <si>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</si>
  <si>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</si>
  <si>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</si>
  <si>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</si>
  <si>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</si>
  <si>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</si>
  <si>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</si>
  <si>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</si>
  <si>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</si>
  <si>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</si>
  <si>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</si>
  <si>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</si>
  <si>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</si>
  <si>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</si>
  <si>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</si>
  <si>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</si>
  <si>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</si>
  <si>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</si>
  <si>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</si>
  <si>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</si>
  <si>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</si>
  <si>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</si>
  <si>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</si>
  <si>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</si>
  <si>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</si>
  <si>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</si>
  <si>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</si>
  <si>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</si>
  <si>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</si>
  <si>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</si>
  <si>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</si>
  <si>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</si>
  <si>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</si>
  <si>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</si>
  <si>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</si>
  <si>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</si>
  <si>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</si>
  <si>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</si>
  <si>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</si>
  <si>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</si>
  <si>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</si>
  <si>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</si>
  <si>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</si>
  <si>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</si>
  <si>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</si>
  <si>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</si>
  <si>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</si>
  <si>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</si>
  <si>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</si>
  <si>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</si>
  <si>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</si>
  <si>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</si>
  <si>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</si>
  <si>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</si>
  <si>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</si>
  <si>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</si>
  <si>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</si>
  <si>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</si>
  <si>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</si>
  <si>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</si>
  <si>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</si>
  <si>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</si>
  <si>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</si>
  <si>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</si>
  <si>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</si>
  <si>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</si>
  <si>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</si>
  <si>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</si>
  <si>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</si>
  <si>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</si>
  <si>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</si>
  <si>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</si>
  <si>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</si>
  <si>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</si>
  <si>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</si>
  <si>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</si>
  <si>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</si>
  <si>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</si>
  <si>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</si>
  <si>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</si>
  <si>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</si>
  <si>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</si>
  <si>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</si>
  <si>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</si>
  <si>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</si>
  <si>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</si>
  <si>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</si>
  <si>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</si>
  <si>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</si>
  <si>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</si>
  <si>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</si>
  <si>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</si>
  <si>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</si>
  <si>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</si>
  <si>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</si>
  <si>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</si>
  <si>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</si>
  <si>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</si>
  <si>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</si>
  <si>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</si>
  <si>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</si>
  <si>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</si>
  <si>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</si>
  <si>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</si>
  <si>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</si>
  <si>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</si>
  <si>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</si>
  <si>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</si>
  <si>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</si>
  <si>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</si>
  <si>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</si>
  <si>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</si>
  <si>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</si>
  <si>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</si>
  <si>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</si>
  <si>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</si>
  <si>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</si>
  <si>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</si>
  <si>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</si>
  <si>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</si>
  <si>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</si>
  <si>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</si>
  <si>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</si>
  <si>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</si>
  <si>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</si>
  <si>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</si>
  <si>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</si>
  <si>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</si>
  <si>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</si>
  <si>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</si>
  <si>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</si>
  <si>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</si>
  <si>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</si>
  <si>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</si>
  <si>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</si>
  <si>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</si>
  <si>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</si>
  <si>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</si>
  <si>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</si>
  <si>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</si>
  <si>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</si>
  <si>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</si>
  <si>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</si>
  <si>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</si>
  <si>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</si>
  <si>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</si>
  <si>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</si>
  <si>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</si>
  <si>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</si>
  <si>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</si>
  <si>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</si>
  <si>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</si>
  <si>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</si>
  <si>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</si>
  <si>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</si>
  <si>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</si>
  <si>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</si>
  <si>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</si>
  <si>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</si>
  <si>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</si>
  <si>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</si>
  <si>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</si>
  <si>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</si>
  <si>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</si>
  <si>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</si>
  <si>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</si>
  <si>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</si>
  <si>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</si>
  <si>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</si>
  <si>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</si>
  <si>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</si>
  <si>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</si>
  <si>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</si>
  <si>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</si>
  <si>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</si>
  <si>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</si>
  <si>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</si>
  <si>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</si>
  <si>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</si>
  <si>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</si>
  <si>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</si>
  <si>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</si>
  <si>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</si>
  <si>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</si>
  <si>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</si>
  <si>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</si>
  <si>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</si>
  <si>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</si>
  <si>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</si>
  <si>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</si>
  <si>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</si>
  <si>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</si>
  <si>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</si>
  <si>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</si>
  <si>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</si>
  <si>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</si>
  <si>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</si>
  <si>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</si>
  <si>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</si>
  <si>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</si>
  <si>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</si>
  <si>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</si>
  <si>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</si>
  <si>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</si>
  <si>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</si>
  <si>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</si>
  <si>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</si>
  <si>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</si>
  <si>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</si>
  <si>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</si>
  <si>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</si>
  <si>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</si>
  <si>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</si>
  <si>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</si>
  <si>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</si>
  <si>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</si>
  <si>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</si>
  <si>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</si>
  <si>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</si>
  <si>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</si>
  <si>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</si>
  <si>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</si>
  <si>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</si>
  <si>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</si>
  <si>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</si>
  <si>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</si>
  <si>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</si>
  <si>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</si>
  <si>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</si>
  <si>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</si>
  <si>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</si>
  <si>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</si>
  <si>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</si>
  <si>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</si>
  <si>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</si>
  <si>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</si>
  <si>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</si>
  <si>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</si>
  <si>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</si>
  <si>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</si>
  <si>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</si>
  <si>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</si>
  <si>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</si>
  <si>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</si>
  <si>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</si>
  <si>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</si>
  <si>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</si>
  <si>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</si>
  <si>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</si>
  <si>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</si>
  <si>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</si>
  <si>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</si>
  <si>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</si>
  <si>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</si>
  <si>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</si>
  <si>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</si>
  <si>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</si>
  <si>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</si>
  <si>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</si>
  <si>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</si>
  <si>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</si>
  <si>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</si>
  <si>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</si>
  <si>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</si>
  <si>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</si>
  <si>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</si>
  <si>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</si>
  <si>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</si>
  <si>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</si>
  <si>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</si>
  <si>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</si>
  <si>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</si>
  <si>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</si>
  <si>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</si>
  <si>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</si>
  <si>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</si>
  <si>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</si>
  <si>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</si>
  <si>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</si>
  <si>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</si>
  <si>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</si>
  <si>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</si>
  <si>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</si>
  <si>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</si>
  <si>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</si>
  <si>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</si>
  <si>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</si>
  <si>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</si>
  <si>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</si>
  <si>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</si>
  <si>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</si>
  <si>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</si>
  <si>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</si>
  <si>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</si>
  <si>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</si>
  <si>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</si>
  <si>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</si>
  <si>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</si>
  <si>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</si>
  <si>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</si>
  <si>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</si>
  <si>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</si>
  <si>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</si>
  <si>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</si>
  <si>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</si>
  <si>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</si>
  <si>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</si>
  <si>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</si>
  <si>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</si>
  <si>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</si>
  <si>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</si>
  <si>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</si>
  <si>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</si>
  <si>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</si>
  <si>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</si>
  <si>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</si>
  <si>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</si>
  <si>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</si>
  <si>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</si>
  <si>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</si>
  <si>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</si>
  <si>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</si>
  <si>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</si>
  <si>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</si>
  <si>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</si>
  <si>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</si>
  <si>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</si>
  <si>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</si>
  <si>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</si>
  <si>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</si>
  <si>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</si>
  <si>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</si>
  <si>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</si>
  <si>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</si>
  <si>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</si>
  <si>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</si>
  <si>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</si>
  <si>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</si>
  <si>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</si>
  <si>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</si>
  <si>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</si>
  <si>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</si>
  <si>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</si>
  <si>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</si>
  <si>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</si>
  <si>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</si>
  <si>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</si>
  <si>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</si>
  <si>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</si>
  <si>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</si>
  <si>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</si>
  <si>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</si>
  <si>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</si>
  <si>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</si>
  <si>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</si>
  <si>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</si>
  <si>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</si>
  <si>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</si>
  <si>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</si>
  <si>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</si>
  <si>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</si>
  <si>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</si>
  <si>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</si>
  <si>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</si>
  <si>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</si>
  <si>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</si>
  <si>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</si>
  <si>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</si>
  <si>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</si>
  <si>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</si>
  <si>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</si>
  <si>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</si>
  <si>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</si>
  <si>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</si>
  <si>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</si>
  <si>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</si>
  <si>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</si>
  <si>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</si>
  <si>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</si>
  <si>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</si>
  <si>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</si>
  <si>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</si>
  <si>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</si>
  <si>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</si>
  <si>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</si>
  <si>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</si>
  <si>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</si>
  <si>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</si>
  <si>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</si>
  <si>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</si>
  <si>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</si>
  <si>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</si>
  <si>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</si>
  <si>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</si>
  <si>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</si>
  <si>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</si>
  <si>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</si>
  <si>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</si>
  <si>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</si>
  <si>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</si>
  <si>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</si>
  <si>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</si>
  <si>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</si>
  <si>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</si>
  <si>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</si>
  <si>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</si>
  <si>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</si>
  <si>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</si>
  <si>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</si>
  <si>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</si>
  <si>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</si>
  <si>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</si>
  <si>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</si>
  <si>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</si>
  <si>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</si>
  <si>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</si>
  <si>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</si>
  <si>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</si>
  <si>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</si>
  <si>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</si>
  <si>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</si>
  <si>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</si>
  <si>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</si>
  <si>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</si>
  <si>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</si>
  <si>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</si>
  <si>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</si>
  <si>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</si>
  <si>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</si>
  <si>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</si>
  <si>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</si>
  <si>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</si>
  <si>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</si>
  <si>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</si>
  <si>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</si>
  <si>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</si>
  <si>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</si>
  <si>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</si>
  <si>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</si>
  <si>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</si>
  <si>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</si>
  <si>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</si>
  <si>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</si>
  <si>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</si>
  <si>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</si>
  <si>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</si>
  <si>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</si>
  <si>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</si>
  <si>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</si>
  <si>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</si>
  <si>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</si>
  <si>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</si>
  <si>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</si>
  <si>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</si>
  <si>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</si>
  <si>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</si>
  <si>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</si>
  <si>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</si>
  <si>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</si>
  <si>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</si>
  <si>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</si>
  <si>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</si>
  <si>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</si>
  <si>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</si>
  <si>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</si>
  <si>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</si>
  <si>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</si>
  <si>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</si>
  <si>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</si>
  <si>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</si>
  <si>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</si>
  <si>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</si>
  <si>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</si>
  <si>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</si>
  <si>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</si>
  <si>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</si>
  <si>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</si>
  <si>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</si>
  <si>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</si>
  <si>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</si>
  <si>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</si>
  <si>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</si>
  <si>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</si>
  <si>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</si>
  <si>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</si>
  <si>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</si>
  <si>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</si>
  <si>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</si>
  <si>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</si>
  <si>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</si>
  <si>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</si>
  <si>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</si>
  <si>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</si>
  <si>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</si>
  <si>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</si>
  <si>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</si>
  <si>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</si>
  <si>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</si>
  <si>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</si>
  <si>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</si>
  <si>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</si>
  <si>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</si>
  <si>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</si>
  <si>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</si>
  <si>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</si>
  <si>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</si>
  <si>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</si>
  <si>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</si>
  <si>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</si>
  <si>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</si>
  <si>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</si>
  <si>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</si>
  <si>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</si>
  <si>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</si>
  <si>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</si>
  <si>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</si>
  <si>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33</t>
  </si>
  <si>
    <t>34</t>
  </si>
  <si>
    <t>35</t>
  </si>
  <si>
    <t>36</t>
  </si>
  <si>
    <t>37</t>
  </si>
  <si>
    <t>Исполнитель (тот кто запускает СЗ)</t>
  </si>
  <si>
    <t>Источник финансирования (эксплуатационный или инвестиционный)</t>
  </si>
  <si>
    <t>№ полученного маркетингового заключения от ЗиО</t>
  </si>
  <si>
    <t>Код ЕНСТРУ</t>
  </si>
  <si>
    <t>Признак  НДС</t>
  </si>
  <si>
    <t>Ответственный исполнительный директор</t>
  </si>
  <si>
    <t>Наименование и код статьи бюджета или наименование бизнес плана</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</si>
  <si>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</si>
  <si>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</si>
  <si>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</si>
  <si>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</si>
  <si>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</si>
  <si>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</si>
  <si>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</si>
  <si>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</si>
  <si>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</si>
  <si>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</si>
  <si>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</si>
  <si>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</si>
  <si>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</si>
  <si>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</si>
  <si>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</si>
  <si>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</si>
  <si>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</si>
  <si>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</si>
  <si>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</si>
  <si>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</si>
  <si>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</si>
  <si>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</si>
  <si>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</si>
  <si>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</si>
  <si>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</si>
  <si>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</si>
  <si>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</si>
  <si>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</si>
  <si>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</si>
  <si>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</si>
  <si>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</si>
  <si>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</si>
  <si>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</si>
  <si>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эксплуатационный</t>
  </si>
  <si>
    <t>1.6.2.1. Текущий ремонт и эксплуатационное содержание основных средств - Техническая поддержка ЭПУ ВОЛС</t>
  </si>
  <si>
    <t>Обслуживание инженерной инфраструктуры</t>
  </si>
  <si>
    <t>инвестиционный</t>
  </si>
  <si>
    <t>Развитие инфраструктуры АО «Транстелеком» для предоставления КНБ инфраструктуры ЦОД как сервис</t>
  </si>
  <si>
    <t>Лисичкина Л.</t>
  </si>
  <si>
    <t>Оптимизация АСР Поток 1.9.23</t>
  </si>
  <si>
    <t>Вице-президент по экономике, финансам и обеспечению Жексембеков Д.Т.</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</si>
  <si>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</si>
  <si>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</si>
  <si>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</si>
  <si>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</si>
  <si>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</si>
  <si>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</si>
  <si>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</si>
  <si>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</si>
  <si>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</si>
  <si>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</si>
  <si>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</si>
  <si>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</si>
  <si>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</si>
  <si>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</si>
  <si>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</si>
  <si>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</si>
  <si>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</si>
  <si>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</si>
  <si>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</si>
  <si>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</si>
  <si>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</si>
  <si>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</si>
  <si>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</si>
  <si>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</si>
  <si>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</si>
  <si>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1.6.3 "Пропуск трафика по сетям сторонних операторов" - "на сеть сотовых операторов"</t>
  </si>
  <si>
    <t>Исполнительный директор по развитию операторского бизнеса (B2О)</t>
  </si>
  <si>
    <t>1.6.21.5 "Аренда последней мили проект СНП"</t>
  </si>
  <si>
    <t>Сопровождение деятельности регионального бизнеса (Сырлыбаев К.Д.)</t>
  </si>
  <si>
    <t>2.1.9.25 "Услуги по выпуску облигаций"</t>
  </si>
  <si>
    <t>Руководитель направления "Корпоративные финансы"</t>
  </si>
  <si>
    <t>1.6.94.9 Услуги по подключению ККМ к ИС ОФД</t>
  </si>
  <si>
    <t>Направление по развитию бизнеса (B2G)</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</si>
  <si>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</si>
  <si>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</si>
  <si>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</si>
  <si>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</si>
  <si>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</si>
  <si>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</si>
  <si>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</si>
  <si>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</si>
  <si>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</si>
  <si>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</si>
  <si>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</si>
  <si>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</si>
  <si>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</si>
  <si>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</si>
  <si>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</si>
  <si>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</si>
  <si>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</si>
  <si>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</si>
  <si>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</si>
  <si>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</si>
  <si>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</si>
  <si>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</si>
  <si>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</si>
  <si>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</si>
  <si>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</si>
  <si>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</si>
  <si>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</si>
  <si>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</si>
  <si>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</si>
  <si>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</si>
  <si>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</si>
  <si>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</si>
  <si>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</si>
  <si>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</si>
  <si>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</si>
  <si>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</si>
  <si>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</si>
  <si>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</si>
  <si>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</si>
  <si>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</si>
  <si>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</si>
  <si>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</si>
  <si>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</si>
  <si>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</si>
  <si>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</si>
  <si>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</si>
  <si>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</si>
  <si>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</si>
  <si>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</si>
  <si>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</si>
  <si>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</si>
  <si>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 1.3.29 Материалы для проекта "Работы по монтажу/внедрению автоматизированных систем управления/контроля/мониторинга/учета/диспетчеризации"</t>
  </si>
  <si>
    <t>1.3.19 ЕСЦ</t>
  </si>
  <si>
    <t>Администрирование серверных систем</t>
  </si>
  <si>
    <t xml:space="preserve">1.3.51.  АСУДПП (Подписка на программное обеспечение с сопуствующими услугами </t>
  </si>
  <si>
    <t>Проектный офис - Доненбай Г.</t>
  </si>
  <si>
    <t>1.6.65.</t>
  </si>
  <si>
    <t>1.3.49 Проекты филиала ( Материалы)</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</si>
  <si>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</si>
  <si>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</si>
  <si>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</si>
  <si>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</si>
  <si>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</si>
  <si>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</si>
  <si>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</si>
  <si>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</si>
  <si>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</si>
  <si>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</si>
  <si>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</si>
  <si>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</si>
  <si>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</si>
  <si>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</si>
  <si>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</si>
  <si>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</si>
  <si>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</si>
  <si>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</si>
  <si>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</si>
  <si>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</si>
  <si>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</si>
  <si>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</si>
  <si>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</si>
  <si>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</si>
  <si>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</si>
  <si>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</si>
  <si>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</si>
  <si>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</si>
  <si>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</si>
  <si>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</si>
  <si>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</si>
  <si>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</si>
  <si>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</si>
  <si>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</si>
  <si>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</si>
  <si>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</si>
  <si>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</si>
  <si>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</si>
  <si>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</si>
  <si>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</si>
  <si>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</si>
  <si>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</si>
  <si>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</si>
  <si>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</si>
  <si>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</si>
  <si>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</si>
  <si>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</si>
  <si>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</si>
  <si>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</si>
  <si>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</si>
  <si>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</si>
  <si>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</si>
  <si>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</si>
  <si>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</si>
  <si>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</si>
  <si>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</si>
  <si>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</si>
  <si>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</si>
  <si>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</si>
  <si>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</si>
  <si>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</si>
  <si>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</si>
  <si>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</si>
  <si>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</si>
  <si>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</si>
  <si>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</si>
  <si>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</si>
  <si>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</si>
  <si>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</si>
  <si>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</si>
  <si>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</si>
  <si>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2.1.9.8 Подготовка кадров</t>
  </si>
  <si>
    <t>1.9.23.</t>
  </si>
  <si>
    <t>2.2.28 Услуги по ведению архивных документов</t>
  </si>
  <si>
    <t>2.2.32.-Услуги рейтингового агентства</t>
  </si>
  <si>
    <t>2.2.7 -подписка</t>
  </si>
  <si>
    <t>АСУДПП Услуга по интеграции 
ПО , статья 1.6.84.1</t>
  </si>
  <si>
    <t>Доненбай Г.Б. 
(ПМ - Магнаев А.С.
напр. "Системная интеграция".)</t>
  </si>
  <si>
    <t>2.1.9.4. Аренда помещений</t>
  </si>
  <si>
    <t>Направление "Хозяйственное обеспечение"</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</si>
  <si>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</si>
  <si>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</si>
  <si>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</si>
  <si>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</si>
  <si>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</si>
  <si>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</si>
  <si>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</si>
  <si>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</si>
  <si>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</si>
  <si>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</si>
  <si>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</si>
  <si>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</si>
  <si>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</si>
  <si>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</si>
  <si>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</si>
  <si>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</si>
  <si>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</si>
  <si>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</si>
  <si>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</si>
  <si>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</si>
  <si>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</si>
  <si>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</si>
  <si>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</si>
  <si>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</si>
  <si>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</si>
  <si>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</si>
  <si>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</si>
  <si>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</si>
  <si>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</si>
  <si>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</si>
  <si>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</si>
  <si>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</si>
  <si>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</si>
  <si>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</si>
  <si>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</si>
  <si>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</si>
  <si>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</si>
  <si>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</si>
  <si>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</si>
  <si>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</si>
  <si>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</si>
  <si>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</si>
  <si>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1.3.31.1 Комплект ремонтный 17 вокзалов</t>
  </si>
  <si>
    <t>Лисичкина Л</t>
  </si>
  <si>
    <t xml:space="preserve">Производственной программой предусматривается работать по системе бережливого производства или "с колес" т.е. каждая заявка от Заказчика на приобретение материала будет отдельно прорабатываться направлением "Модернизация и развитие сети" на предмет включения в бюджет. </t>
  </si>
  <si>
    <t>Направление "Проектирование и развитие сети"</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</si>
  <si>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</si>
  <si>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</si>
  <si>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</si>
  <si>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</si>
  <si>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</si>
  <si>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</si>
  <si>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</si>
  <si>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</si>
  <si>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</si>
  <si>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</si>
  <si>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</si>
  <si>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</si>
  <si>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</si>
  <si>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1.6.2  Проект SCADA ИЦА</t>
  </si>
  <si>
    <t xml:space="preserve">инвистиционный </t>
  </si>
  <si>
    <t>Модернизация и расширение системы оперативно-розыскных мероприятий АО "Транстелеком"</t>
  </si>
  <si>
    <t>Направление "Модернизация и развитие сети"</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</si>
  <si>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</si>
  <si>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</si>
  <si>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</si>
  <si>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</si>
  <si>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</si>
  <si>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</si>
  <si>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</si>
  <si>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</si>
  <si>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</si>
  <si>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</si>
  <si>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</si>
  <si>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</si>
  <si>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</si>
  <si>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</si>
  <si>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</si>
  <si>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</si>
  <si>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</si>
  <si>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</si>
  <si>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</si>
  <si>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</si>
  <si>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</si>
  <si>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</si>
  <si>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</si>
  <si>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</si>
  <si>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</si>
  <si>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</si>
  <si>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</si>
  <si>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</si>
  <si>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</si>
  <si>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</si>
  <si>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</si>
  <si>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</si>
  <si>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</si>
  <si>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</si>
  <si>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</si>
  <si>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</si>
  <si>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</si>
  <si>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</si>
  <si>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</si>
  <si>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</si>
  <si>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</si>
  <si>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</si>
  <si>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</si>
  <si>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</si>
  <si>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</si>
  <si>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</si>
  <si>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</si>
  <si>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</si>
  <si>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</si>
  <si>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</si>
  <si>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</si>
  <si>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</si>
  <si>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</si>
  <si>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</si>
  <si>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</si>
  <si>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</si>
  <si>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</si>
  <si>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</si>
  <si>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</si>
  <si>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</si>
  <si>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</si>
  <si>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</si>
  <si>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</si>
  <si>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</si>
  <si>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</si>
  <si>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</si>
  <si>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</si>
  <si>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</si>
  <si>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</si>
  <si>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1.9.45.1 Абонентская плата за пользование смартфонами в рамках проекта ЭНЗП</t>
  </si>
  <si>
    <t>1.9.45.2 Сопровождение проекта  ЭНЗП</t>
  </si>
  <si>
    <t>2.1.9.8. Подготовка кадров</t>
  </si>
  <si>
    <t>Адилова Г</t>
  </si>
  <si>
    <t>2.1.6.3 Техподдержка программы 1С</t>
  </si>
  <si>
    <t>Направление "Администрирование бизнес-приложений" Муканов Б</t>
  </si>
  <si>
    <t>1.6.2.1 Обслуживание и техническая поддержка средств связи ВОЛС</t>
  </si>
  <si>
    <t>Науан</t>
  </si>
  <si>
    <t>1.9.3 Аренда автотранспорта (для производства ТТК)</t>
  </si>
  <si>
    <t>направление "Хозяйственное обеспечение"</t>
  </si>
  <si>
    <t>1.6.13 Проект АСУ ЭДТ</t>
  </si>
  <si>
    <t>Направление "Сопровождение ИТ решений локомотивной тяги"</t>
  </si>
  <si>
    <t>2.1.9.4.1 Аренда помещений</t>
  </si>
  <si>
    <t>1.9.2.13 Аренда помещений</t>
  </si>
  <si>
    <t>1.9.13 Транспортные расходы доставка груза</t>
  </si>
  <si>
    <t>КФ</t>
  </si>
  <si>
    <t>2.1.9.2. Консультационные услуги (Корпфин)</t>
  </si>
  <si>
    <t>Саналиев Б.</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</si>
  <si>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</si>
  <si>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</si>
  <si>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</si>
  <si>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</si>
  <si>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</si>
  <si>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28533</t>
  </si>
  <si>
    <t>1.9.23. DBT СЭД (для нужд ТТК)</t>
  </si>
  <si>
    <t>Администрирование бизнес-приложений</t>
  </si>
  <si>
    <t>Махина Наталья</t>
  </si>
  <si>
    <t>34693</t>
  </si>
  <si>
    <t>620230.000.000001</t>
  </si>
  <si>
    <t>Услуги по сопровождению и технической поддержке информационной системы</t>
  </si>
  <si>
    <t>Шойбекова Б.Б.</t>
  </si>
  <si>
    <t>39466</t>
  </si>
  <si>
    <t>45569</t>
  </si>
  <si>
    <t>35095</t>
  </si>
  <si>
    <t>Арыстанова Айдана</t>
  </si>
  <si>
    <t>Калиев Т.</t>
  </si>
  <si>
    <t>4-2 У</t>
  </si>
  <si>
    <t>В связи с измененнием МПР в РК</t>
  </si>
  <si>
    <t>04.2020</t>
  </si>
  <si>
    <t xml:space="preserve"> Аппаратно-программный комплекс «Light Kassa»</t>
  </si>
  <si>
    <t>СЗ-31631</t>
  </si>
  <si>
    <t>Кажибаев А.Т.</t>
  </si>
  <si>
    <t>53346</t>
  </si>
  <si>
    <t>61339</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</si>
  <si>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</si>
  <si>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</si>
  <si>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</si>
  <si>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</si>
  <si>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</si>
  <si>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</si>
  <si>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</si>
  <si>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</si>
  <si>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СЗ-18056</t>
  </si>
  <si>
    <t>ОРМ СКБС (бывш. проект "Умный офис") Код статьи: 1.6.41</t>
  </si>
  <si>
    <t>Доненбай Г.Б.</t>
  </si>
  <si>
    <t>Магнаев А.С.</t>
  </si>
  <si>
    <t>70306</t>
  </si>
  <si>
    <t>10 У</t>
  </si>
  <si>
    <t>Предоставление лицензий антивирусного программного обеспечения (Kaspersky Endpoint Security for Business - Select)</t>
  </si>
  <si>
    <t>услуга в год</t>
  </si>
  <si>
    <t>69889</t>
  </si>
  <si>
    <t>ОРМ СКБС (бывш. проект "Умный офис")
Код статьи: 1.6.41</t>
  </si>
  <si>
    <t>Аппаратно-программный комплекс «Учет.Онлайн Касса»</t>
  </si>
  <si>
    <t>СЗ-18421</t>
  </si>
  <si>
    <t>69126</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</si>
  <si>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</si>
  <si>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</si>
  <si>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</si>
  <si>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</si>
  <si>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</si>
  <si>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</si>
  <si>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</si>
  <si>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СЗ-22173</t>
  </si>
  <si>
    <t>1.6.13.</t>
  </si>
  <si>
    <t>Маханов Е.Ж.</t>
  </si>
  <si>
    <t>Баймульдина С.Б.</t>
  </si>
  <si>
    <t>84937</t>
  </si>
  <si>
    <t>773914.000.000000</t>
  </si>
  <si>
    <t>Услуги по аренде телекоммуникационного оборудования</t>
  </si>
  <si>
    <t>06.2020</t>
  </si>
  <si>
    <t>03.2023</t>
  </si>
  <si>
    <t>приобретения услуг по аренде спутникового ресурса</t>
  </si>
  <si>
    <t>СЗ 18668 от 21.04.2020</t>
  </si>
  <si>
    <t>1.6.72 Тех обслуживание собственных вагонов</t>
  </si>
  <si>
    <t>Исполнительный директор по эксплуатации ИТ
Маханов Е.Ж.</t>
  </si>
  <si>
    <t>Толеукасымов Н.Т</t>
  </si>
  <si>
    <t>13 У</t>
  </si>
  <si>
    <t>103-11</t>
  </si>
  <si>
    <t>08.2020</t>
  </si>
  <si>
    <t>СЗ-31176</t>
  </si>
  <si>
    <t>Каиров А.Ж.</t>
  </si>
  <si>
    <t>Саналиев Б.А.</t>
  </si>
  <si>
    <t>14 У</t>
  </si>
  <si>
    <t>137427</t>
  </si>
  <si>
    <t xml:space="preserve">Астана -Петропавловск, Алматы - Достык </t>
  </si>
  <si>
    <t>Аренда каналов связи ВОЛС</t>
  </si>
  <si>
    <t>СЗ- 143716 от 26.08.2020</t>
  </si>
  <si>
    <t xml:space="preserve">1.9.14  аренда Основных средств - телекоммуникационной системы (Телекрона)  </t>
  </si>
  <si>
    <t>Исполнительный директор по эксплуатации сети</t>
  </si>
  <si>
    <t>Мухамадиев Е.С.</t>
  </si>
  <si>
    <t>143760</t>
  </si>
  <si>
    <t>Территория Республики Казахстан (по линиям  связи)</t>
  </si>
  <si>
    <t>Аренда телекоммуникационного оборудования</t>
  </si>
  <si>
    <t>15 У</t>
  </si>
  <si>
    <t>104-4</t>
  </si>
  <si>
    <t>17 У</t>
  </si>
  <si>
    <t>771211.100.000000</t>
  </si>
  <si>
    <t>Услуги по аренде грузовых автомобилей</t>
  </si>
  <si>
    <t>Услуги по аренде грузовых автомобилей без водителя</t>
  </si>
  <si>
    <t>Тендер</t>
  </si>
  <si>
    <t>11.2020</t>
  </si>
  <si>
    <t>Аренда автолаборатории для измерения ВОЛС (Камаз)</t>
  </si>
  <si>
    <t>СЗ-39763 от 27.08.2020</t>
  </si>
  <si>
    <t xml:space="preserve">1.9.1.4  аренда Основных средств - телекоммуникационной системы (Телекрона)  </t>
  </si>
  <si>
    <t>Сулейханов С.Д.</t>
  </si>
  <si>
    <t>160293</t>
  </si>
  <si>
    <t>09.2021</t>
  </si>
  <si>
    <t>166897</t>
  </si>
  <si>
    <t>176078</t>
  </si>
  <si>
    <t>582931.100.000000</t>
  </si>
  <si>
    <t>Услуги по лицензированию готового программного обеспечения системного</t>
  </si>
  <si>
    <t>Услуги по получению лицензий на готовое программное обеспечение системное, без получения авторских и имущественных прав</t>
  </si>
  <si>
    <t>СЗ-48488 от 15.10.2020</t>
  </si>
  <si>
    <t>1.9.23.18 Лицензии Microsoft (для нужд ТТК)</t>
  </si>
  <si>
    <t>Ким Г.С.</t>
  </si>
  <si>
    <t>Нупбаева Н.К.</t>
  </si>
  <si>
    <t>175947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</si>
</sst>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217">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43"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164"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41" fillId="15" borderId="0" xfId="0" applyNumberFormat="1" applyFont="1" applyFill="1" applyAlignment="1">
      <alignment horizontal="center" vertical="center" wrapText="1"/>
    </xf>
    <xf numFmtId="2" fontId="41" fillId="15" borderId="1" xfId="0" applyNumberFormat="1" applyFont="1" applyFill="1" applyBorder="1" applyAlignment="1">
      <alignment horizontal="center" vertical="center" wrapText="1"/>
    </xf>
    <xf numFmtId="165" fontId="41" fillId="15" borderId="1" xfId="42" applyFont="1" applyFill="1" applyBorder="1" applyAlignment="1">
      <alignment horizontal="center" vertical="center" wrapText="1"/>
    </xf>
    <xf numFmtId="49" fontId="41" fillId="15" borderId="1" xfId="0" applyNumberFormat="1" applyFont="1" applyFill="1" applyBorder="1" applyAlignment="1">
      <alignment horizontal="center" vertical="center" wrapText="1"/>
    </xf>
    <xf numFmtId="4" fontId="41" fillId="15" borderId="1" xfId="0" applyNumberFormat="1" applyFont="1" applyFill="1" applyBorder="1" applyAlignment="1">
      <alignment horizontal="center" vertical="center" wrapText="1"/>
    </xf>
    <xf numFmtId="1" fontId="41" fillId="15" borderId="1"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41" fillId="15" borderId="1" xfId="0" applyFont="1" applyFill="1" applyBorder="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0" fontId="34" fillId="15" borderId="1" xfId="42" applyNumberFormat="1" applyFont="1" applyFill="1" applyBorder="1" applyAlignment="1">
      <alignment horizontal="center" vertical="center" wrapText="1"/>
    </xf>
    <xf numFmtId="165" fontId="34" fillId="17" borderId="1" xfId="42" applyFont="1" applyFill="1" applyBorder="1" applyAlignment="1">
      <alignment horizontal="center" vertical="center" wrapText="1"/>
    </xf>
    <xf numFmtId="1" fontId="6" fillId="17" borderId="1" xfId="0" applyNumberFormat="1" applyFont="1" applyFill="1" applyBorder="1" applyAlignment="1">
      <alignment horizontal="center" vertical="center" wrapText="1"/>
    </xf>
    <xf numFmtId="0" fontId="6"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5" fontId="6" fillId="0" borderId="1" xfId="42" applyFont="1" applyBorder="1" applyAlignment="1">
      <alignment horizontal="center" vertical="center" wrapText="1"/>
    </xf>
    <xf numFmtId="2" fontId="34" fillId="0" borderId="1" xfId="0" applyNumberFormat="1" applyFont="1" applyBorder="1" applyAlignment="1">
      <alignment horizontal="center" vertical="center" wrapText="1"/>
    </xf>
    <xf numFmtId="164" fontId="34" fillId="15" borderId="1" xfId="0" applyNumberFormat="1" applyFont="1" applyFill="1" applyBorder="1" applyAlignment="1">
      <alignment horizontal="center" vertical="center" wrapText="1"/>
    </xf>
    <xf numFmtId="164" fontId="6" fillId="0" borderId="1" xfId="1" applyNumberFormat="1" applyFont="1" applyBorder="1" applyAlignment="1">
      <alignment horizontal="center" vertical="center" wrapText="1"/>
    </xf>
    <xf numFmtId="49" fontId="35" fillId="16" borderId="0" xfId="0" applyNumberFormat="1" applyFont="1" applyFill="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5"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cellXfs>
  <cellStyles count="58">
    <cellStyle name="TableStyleLight1" xfId="1" xr:uid="{00000000-0005-0000-0000-000000000000}"/>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xr:uid="{00000000-0005-0000-0000-000013000000}"/>
    <cellStyle name="Обычный 12 2" xfId="20" xr:uid="{00000000-0005-0000-0000-000014000000}"/>
    <cellStyle name="Обычный 15" xfId="21" xr:uid="{00000000-0005-0000-0000-000015000000}"/>
    <cellStyle name="Обычный 15 2" xfId="22" xr:uid="{00000000-0005-0000-0000-000016000000}"/>
    <cellStyle name="Обычный 2 10" xfId="23" xr:uid="{00000000-0005-0000-0000-000017000000}"/>
    <cellStyle name="Обычный 2 2" xfId="24" xr:uid="{00000000-0005-0000-0000-000018000000}"/>
    <cellStyle name="Обычный 2 2 2" xfId="25" xr:uid="{00000000-0005-0000-0000-000019000000}"/>
    <cellStyle name="Обычный 2 2 3 8" xfId="26" xr:uid="{00000000-0005-0000-0000-00001A000000}"/>
    <cellStyle name="Обычный 2 2 4" xfId="27" xr:uid="{00000000-0005-0000-0000-00001B000000}"/>
    <cellStyle name="Обычный 2 3 2" xfId="28" xr:uid="{00000000-0005-0000-0000-00001C000000}"/>
    <cellStyle name="Обычный 26 2 2 2" xfId="29" xr:uid="{00000000-0005-0000-0000-00001D000000}"/>
    <cellStyle name="Обычный 6" xfId="30" xr:uid="{00000000-0005-0000-0000-00001E000000}"/>
    <cellStyle name="Обычный 6 2 2" xfId="31" xr:uid="{00000000-0005-0000-0000-00001F000000}"/>
    <cellStyle name="Обычный 6 4" xfId="32" xr:uid="{00000000-0005-0000-0000-000020000000}"/>
    <cellStyle name="Обычный 7" xfId="33" xr:uid="{00000000-0005-0000-0000-000021000000}"/>
    <cellStyle name="Обычный 9" xfId="34" xr:uid="{00000000-0005-0000-0000-000022000000}"/>
    <cellStyle name="Плохой" xfId="35" builtinId="27" customBuiltin="1"/>
    <cellStyle name="Пояснение" xfId="36" builtinId="53" customBuiltin="1"/>
    <cellStyle name="Примечание" xfId="37" builtinId="10" customBuiltin="1"/>
    <cellStyle name="Процентный 2" xfId="38" xr:uid="{00000000-0005-0000-0000-000026000000}"/>
    <cellStyle name="Процентный 2 2" xfId="39" xr:uid="{00000000-0005-0000-0000-000027000000}"/>
    <cellStyle name="Связанная ячейка" xfId="40" builtinId="24" customBuiltin="1"/>
    <cellStyle name="Текст предупреждения" xfId="41" builtinId="11" customBuiltin="1"/>
    <cellStyle name="Финансовый" xfId="42" builtinId="3"/>
    <cellStyle name="Финансовый 10 3" xfId="43" xr:uid="{00000000-0005-0000-0000-00002B000000}"/>
    <cellStyle name="Финансовый 10 3 2" xfId="44" xr:uid="{00000000-0005-0000-0000-00002C000000}"/>
    <cellStyle name="Финансовый 10 3 3" xfId="45" xr:uid="{00000000-0005-0000-0000-00002D000000}"/>
    <cellStyle name="Финансовый 10 3 3 3" xfId="46" xr:uid="{00000000-0005-0000-0000-00002E000000}"/>
    <cellStyle name="Финансовый 10 3 4" xfId="55" xr:uid="{00000000-0005-0000-0000-00002F000000}"/>
    <cellStyle name="Финансовый 10 3 5" xfId="54" xr:uid="{00000000-0005-0000-0000-000030000000}"/>
    <cellStyle name="Финансовый 11" xfId="47" xr:uid="{00000000-0005-0000-0000-000031000000}"/>
    <cellStyle name="Финансовый 11 2" xfId="57" xr:uid="{00000000-0005-0000-0000-000032000000}"/>
    <cellStyle name="Финансовый 11 3" xfId="56" xr:uid="{00000000-0005-0000-0000-000033000000}"/>
    <cellStyle name="Финансовый 2" xfId="48" xr:uid="{00000000-0005-0000-0000-000034000000}"/>
    <cellStyle name="Финансовый 2 2" xfId="49" xr:uid="{00000000-0005-0000-0000-000035000000}"/>
    <cellStyle name="Финансовый 3" xfId="50" xr:uid="{00000000-0005-0000-0000-000036000000}"/>
    <cellStyle name="Финансовый 4 2 2" xfId="51" xr:uid="{00000000-0005-0000-0000-000037000000}"/>
    <cellStyle name="Финансовый 5" xfId="52" xr:uid="{00000000-0005-0000-0000-000038000000}"/>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142</xdr:row>
      <xdr:rowOff>104775</xdr:rowOff>
    </xdr:to>
    <xdr:sp macro="" textlink="">
      <xdr:nvSpPr>
        <xdr:cNvPr id="618022" name="AutoShape 5" descr="*">
          <a:extLst>
            <a:ext uri="{FF2B5EF4-FFF2-40B4-BE49-F238E27FC236}">
              <a16:creationId xmlns:a16="http://schemas.microsoft.com/office/drawing/2014/main"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142</xdr:row>
      <xdr:rowOff>104775</xdr:rowOff>
    </xdr:to>
    <xdr:sp macro="" textlink="">
      <xdr:nvSpPr>
        <xdr:cNvPr id="618023" name="AutoShape 6" descr="*">
          <a:extLst>
            <a:ext uri="{FF2B5EF4-FFF2-40B4-BE49-F238E27FC236}">
              <a16:creationId xmlns:a16="http://schemas.microsoft.com/office/drawing/2014/main"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142</xdr:row>
      <xdr:rowOff>104775</xdr:rowOff>
    </xdr:to>
    <xdr:sp macro="" textlink="">
      <xdr:nvSpPr>
        <xdr:cNvPr id="618024" name="AutoShape 5" descr="*">
          <a:extLst>
            <a:ext uri="{FF2B5EF4-FFF2-40B4-BE49-F238E27FC236}">
              <a16:creationId xmlns:a16="http://schemas.microsoft.com/office/drawing/2014/main"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142</xdr:row>
      <xdr:rowOff>104775</xdr:rowOff>
    </xdr:to>
    <xdr:sp macro="" textlink="">
      <xdr:nvSpPr>
        <xdr:cNvPr id="618025" name="AutoShape 6" descr="*">
          <a:extLst>
            <a:ext uri="{FF2B5EF4-FFF2-40B4-BE49-F238E27FC236}">
              <a16:creationId xmlns:a16="http://schemas.microsoft.com/office/drawing/2014/main"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120</xdr:row>
      <xdr:rowOff>85726</xdr:rowOff>
    </xdr:to>
    <xdr:sp macro="" textlink="">
      <xdr:nvSpPr>
        <xdr:cNvPr id="618026" name="AutoShape 5" descr="*">
          <a:extLst>
            <a:ext uri="{FF2B5EF4-FFF2-40B4-BE49-F238E27FC236}">
              <a16:creationId xmlns:a16="http://schemas.microsoft.com/office/drawing/2014/main"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120</xdr:row>
      <xdr:rowOff>85726</xdr:rowOff>
    </xdr:to>
    <xdr:sp macro="" textlink="">
      <xdr:nvSpPr>
        <xdr:cNvPr id="618027" name="AutoShape 6" descr="*">
          <a:extLst>
            <a:ext uri="{FF2B5EF4-FFF2-40B4-BE49-F238E27FC236}">
              <a16:creationId xmlns:a16="http://schemas.microsoft.com/office/drawing/2014/main"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120</xdr:row>
      <xdr:rowOff>85726</xdr:rowOff>
    </xdr:to>
    <xdr:sp macro="" textlink="">
      <xdr:nvSpPr>
        <xdr:cNvPr id="618028" name="AutoShape 5" descr="*">
          <a:extLst>
            <a:ext uri="{FF2B5EF4-FFF2-40B4-BE49-F238E27FC236}">
              <a16:creationId xmlns:a16="http://schemas.microsoft.com/office/drawing/2014/main"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120</xdr:row>
      <xdr:rowOff>85726</xdr:rowOff>
    </xdr:to>
    <xdr:sp macro="" textlink="">
      <xdr:nvSpPr>
        <xdr:cNvPr id="618029" name="AutoShape 6" descr="*">
          <a:extLst>
            <a:ext uri="{FF2B5EF4-FFF2-40B4-BE49-F238E27FC236}">
              <a16:creationId xmlns:a16="http://schemas.microsoft.com/office/drawing/2014/main"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120</xdr:row>
      <xdr:rowOff>85726</xdr:rowOff>
    </xdr:to>
    <xdr:sp macro="" textlink="">
      <xdr:nvSpPr>
        <xdr:cNvPr id="618030" name="AutoShape 5" descr="*">
          <a:extLst>
            <a:ext uri="{FF2B5EF4-FFF2-40B4-BE49-F238E27FC236}">
              <a16:creationId xmlns:a16="http://schemas.microsoft.com/office/drawing/2014/main"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120</xdr:row>
      <xdr:rowOff>85726</xdr:rowOff>
    </xdr:to>
    <xdr:sp macro="" textlink="">
      <xdr:nvSpPr>
        <xdr:cNvPr id="618031" name="AutoShape 6" descr="*">
          <a:extLst>
            <a:ext uri="{FF2B5EF4-FFF2-40B4-BE49-F238E27FC236}">
              <a16:creationId xmlns:a16="http://schemas.microsoft.com/office/drawing/2014/main"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120</xdr:row>
      <xdr:rowOff>85726</xdr:rowOff>
    </xdr:to>
    <xdr:sp macro="" textlink="">
      <xdr:nvSpPr>
        <xdr:cNvPr id="618032" name="AutoShape 5" descr="*">
          <a:extLst>
            <a:ext uri="{FF2B5EF4-FFF2-40B4-BE49-F238E27FC236}">
              <a16:creationId xmlns:a16="http://schemas.microsoft.com/office/drawing/2014/main"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111</xdr:row>
      <xdr:rowOff>0</xdr:rowOff>
    </xdr:from>
    <xdr:to>
      <xdr:col>52</xdr:col>
      <xdr:colOff>66675</xdr:colOff>
      <xdr:row>120</xdr:row>
      <xdr:rowOff>85726</xdr:rowOff>
    </xdr:to>
    <xdr:sp macro="" textlink="">
      <xdr:nvSpPr>
        <xdr:cNvPr id="618033" name="AutoShape 6" descr="*">
          <a:extLst>
            <a:ext uri="{FF2B5EF4-FFF2-40B4-BE49-F238E27FC236}">
              <a16:creationId xmlns:a16="http://schemas.microsoft.com/office/drawing/2014/main"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D131"/>
  <sheetViews>
    <sheetView tabSelected="1" view="pageBreakPreview" zoomScale="70" zoomScaleNormal="100" zoomScaleSheetLayoutView="70" workbookViewId="0">
      <pane ySplit="8" topLeftCell="A100" activePane="bottomLeft" state="frozen"/>
      <selection pane="bottomLeft" activeCell="A5" sqref="A5:A7"/>
    </sheetView>
  </sheetViews>
  <sheetFormatPr defaultColWidth="9.109375" defaultRowHeight="13.2" x14ac:dyDescent="0.3"/>
  <cols>
    <col min="1" max="1" width="7.5546875" style="22" customWidth="1"/>
    <col min="2" max="2" width="28" style="22" customWidth="1"/>
    <col min="3" max="3" width="28.88671875" style="54" customWidth="1"/>
    <col min="4" max="4" width="27.33203125" style="22" customWidth="1"/>
    <col min="5" max="5" width="13.109375" style="22" customWidth="1"/>
    <col min="6" max="6" width="14.33203125" style="22" customWidth="1"/>
    <col min="7" max="7" width="23.44140625" style="22" customWidth="1"/>
    <col min="8" max="8" width="12.6640625" style="22" customWidth="1"/>
    <col min="9" max="9" width="25.5546875" style="22" customWidth="1"/>
    <col min="10" max="10" width="11.33203125" style="22" customWidth="1"/>
    <col min="11" max="11" width="20.88671875" style="22" customWidth="1"/>
    <col min="12" max="12" width="17" style="22" customWidth="1"/>
    <col min="13" max="13" width="18.44140625" style="22" customWidth="1"/>
    <col min="14" max="14" width="11.6640625" style="50" customWidth="1"/>
    <col min="15" max="15" width="19.5546875" style="22" customWidth="1"/>
    <col min="16" max="16" width="14.33203125" style="22" customWidth="1"/>
    <col min="17" max="17" width="27.88671875" style="22" customWidth="1"/>
    <col min="18" max="18" width="13.5546875" style="22" customWidth="1"/>
    <col min="19" max="24" width="16" style="22" customWidth="1"/>
    <col min="25" max="27" width="19.5546875" style="59" customWidth="1"/>
    <col min="28" max="39" width="19.5546875" style="22" customWidth="1"/>
    <col min="40" max="45" width="17.33203125" style="22" customWidth="1"/>
    <col min="46" max="47" width="23" style="22" customWidth="1"/>
    <col min="48" max="48" width="19.33203125" style="22" customWidth="1"/>
    <col min="49" max="49" width="35.44140625" style="22" customWidth="1"/>
    <col min="50" max="50" width="22.33203125" style="22" customWidth="1"/>
    <col min="51" max="51" width="17.33203125" style="22" customWidth="1"/>
    <col min="52" max="52" width="22.33203125" style="22" customWidth="1"/>
    <col min="53" max="53" width="17" style="22" customWidth="1"/>
    <col min="54" max="54" width="21" style="22" customWidth="1"/>
    <col min="55" max="55" width="16.44140625" style="22" customWidth="1"/>
    <col min="56" max="56" width="17.6640625" style="22" customWidth="1"/>
    <col min="57" max="57" width="23" style="22" customWidth="1"/>
    <col min="58" max="16384" width="9.109375" style="22"/>
  </cols>
  <sheetData>
    <row r="1" spans="1:57" ht="20.399999999999999" x14ac:dyDescent="0.3">
      <c r="A1" s="206" t="s">
        <v>1487</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row>
    <row r="2" spans="1:57" ht="20.399999999999999" x14ac:dyDescent="0.3">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7" s="25" customFormat="1" x14ac:dyDescent="0.3">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7" s="25" customFormat="1" x14ac:dyDescent="0.3">
      <c r="C4" s="53"/>
      <c r="N4" s="50"/>
      <c r="Y4" s="58"/>
      <c r="Z4" s="58"/>
      <c r="AA4" s="58"/>
    </row>
    <row r="5" spans="1:57" s="24" customFormat="1" ht="35.25" customHeight="1" x14ac:dyDescent="0.3">
      <c r="A5" s="202" t="s">
        <v>14</v>
      </c>
      <c r="B5" s="202" t="s">
        <v>1476</v>
      </c>
      <c r="C5" s="202" t="s">
        <v>12</v>
      </c>
      <c r="D5" s="202" t="s">
        <v>13</v>
      </c>
      <c r="E5" s="198" t="s">
        <v>1460</v>
      </c>
      <c r="F5" s="198" t="s">
        <v>1461</v>
      </c>
      <c r="G5" s="202" t="s">
        <v>5</v>
      </c>
      <c r="H5" s="202" t="s">
        <v>1459</v>
      </c>
      <c r="I5" s="202" t="s">
        <v>6</v>
      </c>
      <c r="J5" s="202" t="s">
        <v>1486</v>
      </c>
      <c r="K5" s="203" t="s">
        <v>1485</v>
      </c>
      <c r="L5" s="204"/>
      <c r="M5" s="205"/>
      <c r="N5" s="202" t="s">
        <v>11</v>
      </c>
      <c r="O5" s="202"/>
      <c r="P5" s="202"/>
      <c r="Q5" s="202" t="s">
        <v>923</v>
      </c>
      <c r="R5" s="202" t="s">
        <v>1477</v>
      </c>
      <c r="S5" s="201" t="s">
        <v>1522</v>
      </c>
      <c r="T5" s="201"/>
      <c r="U5" s="201"/>
      <c r="V5" s="201" t="s">
        <v>1521</v>
      </c>
      <c r="W5" s="201"/>
      <c r="X5" s="201"/>
      <c r="Y5" s="201" t="s">
        <v>1462</v>
      </c>
      <c r="Z5" s="201"/>
      <c r="AA5" s="201"/>
      <c r="AB5" s="201" t="s">
        <v>1480</v>
      </c>
      <c r="AC5" s="201"/>
      <c r="AD5" s="201"/>
      <c r="AE5" s="201" t="s">
        <v>1481</v>
      </c>
      <c r="AF5" s="201"/>
      <c r="AG5" s="201"/>
      <c r="AH5" s="201" t="s">
        <v>1482</v>
      </c>
      <c r="AI5" s="201"/>
      <c r="AJ5" s="201"/>
      <c r="AK5" s="201" t="s">
        <v>1483</v>
      </c>
      <c r="AL5" s="201"/>
      <c r="AM5" s="201"/>
      <c r="AN5" s="201" t="s">
        <v>1509</v>
      </c>
      <c r="AO5" s="201"/>
      <c r="AP5" s="201"/>
      <c r="AQ5" s="201" t="s">
        <v>1510</v>
      </c>
      <c r="AR5" s="201"/>
      <c r="AS5" s="201"/>
      <c r="AT5" s="73"/>
      <c r="AU5" s="73"/>
      <c r="AV5" s="202" t="s">
        <v>1484</v>
      </c>
      <c r="AW5" s="207" t="s">
        <v>846</v>
      </c>
      <c r="AX5" s="208"/>
      <c r="AY5" s="207" t="s">
        <v>1458</v>
      </c>
      <c r="AZ5" s="208"/>
      <c r="BA5" s="202" t="s">
        <v>1475</v>
      </c>
      <c r="BB5" s="202" t="s">
        <v>1474</v>
      </c>
      <c r="BC5" s="202" t="s">
        <v>1479</v>
      </c>
      <c r="BD5" s="202" t="s">
        <v>1478</v>
      </c>
      <c r="BE5" s="202" t="s">
        <v>1473</v>
      </c>
    </row>
    <row r="6" spans="1:57" s="24" customFormat="1" ht="35.25" customHeight="1" x14ac:dyDescent="0.3">
      <c r="A6" s="202"/>
      <c r="B6" s="202"/>
      <c r="C6" s="202"/>
      <c r="D6" s="202"/>
      <c r="E6" s="199"/>
      <c r="F6" s="199"/>
      <c r="G6" s="202"/>
      <c r="H6" s="202"/>
      <c r="I6" s="202"/>
      <c r="J6" s="202"/>
      <c r="K6" s="62" t="s">
        <v>7</v>
      </c>
      <c r="L6" s="202" t="s">
        <v>8</v>
      </c>
      <c r="M6" s="202"/>
      <c r="N6" s="202"/>
      <c r="O6" s="202"/>
      <c r="P6" s="202"/>
      <c r="Q6" s="202"/>
      <c r="R6" s="202"/>
      <c r="S6" s="201" t="s">
        <v>0</v>
      </c>
      <c r="T6" s="201" t="s">
        <v>1</v>
      </c>
      <c r="U6" s="201" t="s">
        <v>2</v>
      </c>
      <c r="V6" s="201" t="s">
        <v>0</v>
      </c>
      <c r="W6" s="201" t="s">
        <v>1</v>
      </c>
      <c r="X6" s="201" t="s">
        <v>2</v>
      </c>
      <c r="Y6" s="201" t="s">
        <v>0</v>
      </c>
      <c r="Z6" s="201" t="s">
        <v>1</v>
      </c>
      <c r="AA6" s="201" t="s">
        <v>2</v>
      </c>
      <c r="AB6" s="201" t="s">
        <v>0</v>
      </c>
      <c r="AC6" s="201" t="s">
        <v>1</v>
      </c>
      <c r="AD6" s="201" t="s">
        <v>2</v>
      </c>
      <c r="AE6" s="201" t="s">
        <v>0</v>
      </c>
      <c r="AF6" s="201" t="s">
        <v>1</v>
      </c>
      <c r="AG6" s="201" t="s">
        <v>2</v>
      </c>
      <c r="AH6" s="201" t="s">
        <v>0</v>
      </c>
      <c r="AI6" s="201" t="s">
        <v>1</v>
      </c>
      <c r="AJ6" s="201" t="s">
        <v>2</v>
      </c>
      <c r="AK6" s="201" t="s">
        <v>0</v>
      </c>
      <c r="AL6" s="201" t="s">
        <v>1</v>
      </c>
      <c r="AM6" s="201" t="s">
        <v>2</v>
      </c>
      <c r="AN6" s="201" t="s">
        <v>0</v>
      </c>
      <c r="AO6" s="201" t="s">
        <v>1</v>
      </c>
      <c r="AP6" s="201" t="s">
        <v>2</v>
      </c>
      <c r="AQ6" s="201" t="s">
        <v>0</v>
      </c>
      <c r="AR6" s="201" t="s">
        <v>1</v>
      </c>
      <c r="AS6" s="201" t="s">
        <v>2</v>
      </c>
      <c r="AT6" s="202" t="s">
        <v>2</v>
      </c>
      <c r="AU6" s="202" t="s">
        <v>3</v>
      </c>
      <c r="AV6" s="202"/>
      <c r="AW6" s="202" t="s">
        <v>844</v>
      </c>
      <c r="AX6" s="198" t="s">
        <v>844</v>
      </c>
      <c r="AY6" s="202" t="s">
        <v>844</v>
      </c>
      <c r="AZ6" s="202" t="s">
        <v>844</v>
      </c>
      <c r="BA6" s="202"/>
      <c r="BB6" s="202"/>
      <c r="BC6" s="202"/>
      <c r="BD6" s="202"/>
      <c r="BE6" s="202"/>
    </row>
    <row r="7" spans="1:57" s="29" customFormat="1" ht="35.25" customHeight="1" x14ac:dyDescent="0.3">
      <c r="A7" s="202"/>
      <c r="B7" s="202"/>
      <c r="C7" s="202"/>
      <c r="D7" s="202"/>
      <c r="E7" s="200"/>
      <c r="F7" s="200"/>
      <c r="G7" s="202"/>
      <c r="H7" s="202"/>
      <c r="I7" s="202"/>
      <c r="J7" s="202"/>
      <c r="K7" s="62" t="s">
        <v>9</v>
      </c>
      <c r="L7" s="62" t="s">
        <v>10</v>
      </c>
      <c r="M7" s="62" t="s">
        <v>9</v>
      </c>
      <c r="N7" s="62" t="s">
        <v>684</v>
      </c>
      <c r="O7" s="62" t="s">
        <v>685</v>
      </c>
      <c r="P7" s="62" t="s">
        <v>686</v>
      </c>
      <c r="Q7" s="202"/>
      <c r="R7" s="202"/>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2"/>
      <c r="AU7" s="202"/>
      <c r="AV7" s="202"/>
      <c r="AW7" s="202"/>
      <c r="AX7" s="200"/>
      <c r="AY7" s="202"/>
      <c r="AZ7" s="202"/>
      <c r="BA7" s="202"/>
      <c r="BB7" s="202"/>
      <c r="BC7" s="202"/>
      <c r="BD7" s="202"/>
      <c r="BE7" s="202"/>
    </row>
    <row r="8" spans="1:57" s="29" customFormat="1" ht="21" customHeight="1" x14ac:dyDescent="0.3">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t="s">
        <v>1468</v>
      </c>
      <c r="BB8" s="71" t="s">
        <v>1469</v>
      </c>
      <c r="BC8" s="71" t="s">
        <v>1470</v>
      </c>
      <c r="BD8" s="71" t="s">
        <v>1471</v>
      </c>
      <c r="BE8" s="71" t="s">
        <v>1472</v>
      </c>
    </row>
    <row r="9" spans="1:57" s="46" customFormat="1" ht="18" customHeight="1" x14ac:dyDescent="0.3">
      <c r="A9" s="26" t="s">
        <v>1554</v>
      </c>
      <c r="B9" s="30" t="s">
        <v>1580</v>
      </c>
      <c r="C9" s="30" t="s">
        <v>1581</v>
      </c>
      <c r="D9" s="30" t="s">
        <v>1582</v>
      </c>
      <c r="E9" s="30" t="s">
        <v>825</v>
      </c>
      <c r="F9" s="30"/>
      <c r="G9" s="41" t="s">
        <v>1500</v>
      </c>
      <c r="H9" s="30" t="s">
        <v>1594</v>
      </c>
      <c r="I9" s="27" t="s">
        <v>1598</v>
      </c>
      <c r="J9" s="42" t="s">
        <v>669</v>
      </c>
      <c r="K9" s="30" t="s">
        <v>1600</v>
      </c>
      <c r="L9" s="30"/>
      <c r="M9" s="30"/>
      <c r="N9" s="42">
        <v>0</v>
      </c>
      <c r="O9" s="26">
        <v>100</v>
      </c>
      <c r="P9" s="26">
        <v>0</v>
      </c>
      <c r="Q9" s="47" t="s">
        <v>1636</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5" si="1">AT9*1.12</f>
        <v>200481492.13120002</v>
      </c>
      <c r="AV9" s="64">
        <v>2017</v>
      </c>
      <c r="AW9" s="30"/>
      <c r="AX9" s="30"/>
      <c r="AY9" s="30" t="s">
        <v>1612</v>
      </c>
      <c r="AZ9" s="30"/>
      <c r="BA9" s="30"/>
      <c r="BB9" s="64" t="s">
        <v>1513</v>
      </c>
      <c r="BC9" s="69" t="s">
        <v>1605</v>
      </c>
      <c r="BD9" s="65"/>
      <c r="BE9" s="23"/>
    </row>
    <row r="10" spans="1:57" s="46" customFormat="1" ht="18" customHeight="1" x14ac:dyDescent="0.3">
      <c r="A10" s="26" t="s">
        <v>1555</v>
      </c>
      <c r="B10" s="30" t="s">
        <v>1580</v>
      </c>
      <c r="C10" s="30" t="s">
        <v>1581</v>
      </c>
      <c r="D10" s="30" t="s">
        <v>1582</v>
      </c>
      <c r="E10" s="30" t="s">
        <v>825</v>
      </c>
      <c r="F10" s="30"/>
      <c r="G10" s="41" t="s">
        <v>1500</v>
      </c>
      <c r="H10" s="30" t="s">
        <v>1594</v>
      </c>
      <c r="I10" s="27" t="s">
        <v>1598</v>
      </c>
      <c r="J10" s="42" t="s">
        <v>669</v>
      </c>
      <c r="K10" s="30" t="s">
        <v>1600</v>
      </c>
      <c r="L10" s="30"/>
      <c r="M10" s="30"/>
      <c r="N10" s="42">
        <v>0</v>
      </c>
      <c r="O10" s="26">
        <v>100</v>
      </c>
      <c r="P10" s="26">
        <v>0</v>
      </c>
      <c r="Q10" s="47" t="s">
        <v>1636</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1613</v>
      </c>
      <c r="AZ10" s="30"/>
      <c r="BA10" s="30"/>
      <c r="BB10" s="64" t="s">
        <v>1513</v>
      </c>
      <c r="BC10" s="69" t="s">
        <v>1605</v>
      </c>
      <c r="BD10" s="65"/>
      <c r="BE10" s="23"/>
    </row>
    <row r="11" spans="1:57" s="46" customFormat="1" ht="18" customHeight="1" x14ac:dyDescent="0.3">
      <c r="A11" s="26" t="s">
        <v>1556</v>
      </c>
      <c r="B11" s="30" t="s">
        <v>1583</v>
      </c>
      <c r="C11" s="30" t="s">
        <v>1581</v>
      </c>
      <c r="D11" s="30" t="s">
        <v>1582</v>
      </c>
      <c r="E11" s="30" t="s">
        <v>825</v>
      </c>
      <c r="F11" s="30"/>
      <c r="G11" s="41" t="s">
        <v>1500</v>
      </c>
      <c r="H11" s="30" t="s">
        <v>1595</v>
      </c>
      <c r="I11" s="27" t="s">
        <v>1598</v>
      </c>
      <c r="J11" s="42" t="s">
        <v>669</v>
      </c>
      <c r="K11" s="30" t="s">
        <v>1600</v>
      </c>
      <c r="L11" s="30"/>
      <c r="M11" s="30"/>
      <c r="N11" s="42">
        <v>0</v>
      </c>
      <c r="O11" s="26">
        <v>100</v>
      </c>
      <c r="P11" s="26">
        <v>0</v>
      </c>
      <c r="Q11" s="47" t="s">
        <v>1636</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1614</v>
      </c>
      <c r="AZ11" s="30"/>
      <c r="BA11" s="30"/>
      <c r="BB11" s="64" t="s">
        <v>1513</v>
      </c>
      <c r="BC11" s="69" t="s">
        <v>1606</v>
      </c>
      <c r="BD11" s="65" t="s">
        <v>1607</v>
      </c>
      <c r="BE11" s="23"/>
    </row>
    <row r="12" spans="1:57" s="46" customFormat="1" ht="18" customHeight="1" x14ac:dyDescent="0.3">
      <c r="A12" s="26" t="s">
        <v>1557</v>
      </c>
      <c r="B12" s="30" t="s">
        <v>1583</v>
      </c>
      <c r="C12" s="30" t="s">
        <v>1581</v>
      </c>
      <c r="D12" s="30" t="s">
        <v>1582</v>
      </c>
      <c r="E12" s="30" t="s">
        <v>825</v>
      </c>
      <c r="F12" s="30"/>
      <c r="G12" s="41" t="s">
        <v>1500</v>
      </c>
      <c r="H12" s="30" t="s">
        <v>1595</v>
      </c>
      <c r="I12" s="27" t="s">
        <v>1598</v>
      </c>
      <c r="J12" s="42" t="s">
        <v>669</v>
      </c>
      <c r="K12" s="30" t="s">
        <v>1600</v>
      </c>
      <c r="L12" s="30"/>
      <c r="M12" s="30"/>
      <c r="N12" s="42">
        <v>0</v>
      </c>
      <c r="O12" s="26">
        <v>100</v>
      </c>
      <c r="P12" s="26">
        <v>0</v>
      </c>
      <c r="Q12" s="47" t="s">
        <v>1636</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1615</v>
      </c>
      <c r="AZ12" s="30"/>
      <c r="BA12" s="30"/>
      <c r="BB12" s="64" t="s">
        <v>1513</v>
      </c>
      <c r="BC12" s="69" t="s">
        <v>1606</v>
      </c>
      <c r="BD12" s="65" t="s">
        <v>1607</v>
      </c>
      <c r="BE12" s="23"/>
    </row>
    <row r="13" spans="1:57" s="46" customFormat="1" ht="18" customHeight="1" x14ac:dyDescent="0.3">
      <c r="A13" s="26" t="s">
        <v>1558</v>
      </c>
      <c r="B13" s="30" t="s">
        <v>1583</v>
      </c>
      <c r="C13" s="30" t="s">
        <v>1581</v>
      </c>
      <c r="D13" s="30" t="s">
        <v>1582</v>
      </c>
      <c r="E13" s="30" t="s">
        <v>825</v>
      </c>
      <c r="F13" s="30"/>
      <c r="G13" s="41" t="s">
        <v>1500</v>
      </c>
      <c r="H13" s="30" t="s">
        <v>1595</v>
      </c>
      <c r="I13" s="27" t="s">
        <v>1598</v>
      </c>
      <c r="J13" s="42" t="s">
        <v>669</v>
      </c>
      <c r="K13" s="30" t="s">
        <v>1600</v>
      </c>
      <c r="L13" s="30"/>
      <c r="M13" s="30"/>
      <c r="N13" s="42">
        <v>0</v>
      </c>
      <c r="O13" s="26">
        <v>100</v>
      </c>
      <c r="P13" s="26">
        <v>0</v>
      </c>
      <c r="Q13" s="47" t="s">
        <v>1636</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1616</v>
      </c>
      <c r="AZ13" s="30"/>
      <c r="BA13" s="30"/>
      <c r="BB13" s="64" t="s">
        <v>1513</v>
      </c>
      <c r="BC13" s="69" t="s">
        <v>1606</v>
      </c>
      <c r="BD13" s="65" t="s">
        <v>1607</v>
      </c>
      <c r="BE13" s="23"/>
    </row>
    <row r="14" spans="1:57" s="46" customFormat="1" ht="18" customHeight="1" x14ac:dyDescent="0.3">
      <c r="A14" s="26" t="s">
        <v>1559</v>
      </c>
      <c r="B14" s="30" t="s">
        <v>1583</v>
      </c>
      <c r="C14" s="30" t="s">
        <v>1581</v>
      </c>
      <c r="D14" s="30" t="s">
        <v>1582</v>
      </c>
      <c r="E14" s="30" t="s">
        <v>825</v>
      </c>
      <c r="F14" s="30"/>
      <c r="G14" s="41" t="s">
        <v>1500</v>
      </c>
      <c r="H14" s="30" t="s">
        <v>1595</v>
      </c>
      <c r="I14" s="27" t="s">
        <v>1598</v>
      </c>
      <c r="J14" s="42" t="s">
        <v>669</v>
      </c>
      <c r="K14" s="30" t="s">
        <v>1600</v>
      </c>
      <c r="L14" s="30"/>
      <c r="M14" s="30"/>
      <c r="N14" s="42">
        <v>0</v>
      </c>
      <c r="O14" s="26">
        <v>100</v>
      </c>
      <c r="P14" s="26">
        <v>0</v>
      </c>
      <c r="Q14" s="47" t="s">
        <v>1636</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1617</v>
      </c>
      <c r="AZ14" s="30"/>
      <c r="BA14" s="30"/>
      <c r="BB14" s="64" t="s">
        <v>1513</v>
      </c>
      <c r="BC14" s="69" t="s">
        <v>1606</v>
      </c>
      <c r="BD14" s="65" t="s">
        <v>1607</v>
      </c>
      <c r="BE14" s="23"/>
    </row>
    <row r="15" spans="1:57" s="46" customFormat="1" ht="18" customHeight="1" x14ac:dyDescent="0.3">
      <c r="A15" s="26" t="s">
        <v>1560</v>
      </c>
      <c r="B15" s="30" t="s">
        <v>1583</v>
      </c>
      <c r="C15" s="30" t="s">
        <v>1581</v>
      </c>
      <c r="D15" s="30" t="s">
        <v>1582</v>
      </c>
      <c r="E15" s="30" t="s">
        <v>825</v>
      </c>
      <c r="F15" s="30"/>
      <c r="G15" s="41" t="s">
        <v>1500</v>
      </c>
      <c r="H15" s="30" t="s">
        <v>1595</v>
      </c>
      <c r="I15" s="27" t="s">
        <v>1598</v>
      </c>
      <c r="J15" s="42" t="s">
        <v>669</v>
      </c>
      <c r="K15" s="30" t="s">
        <v>1600</v>
      </c>
      <c r="L15" s="30"/>
      <c r="M15" s="30"/>
      <c r="N15" s="42">
        <v>0</v>
      </c>
      <c r="O15" s="26">
        <v>100</v>
      </c>
      <c r="P15" s="26">
        <v>0</v>
      </c>
      <c r="Q15" s="47" t="s">
        <v>1636</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1618</v>
      </c>
      <c r="AZ15" s="30"/>
      <c r="BA15" s="30"/>
      <c r="BB15" s="64" t="s">
        <v>1513</v>
      </c>
      <c r="BC15" s="69" t="s">
        <v>1606</v>
      </c>
      <c r="BD15" s="65" t="s">
        <v>1607</v>
      </c>
      <c r="BE15" s="23"/>
    </row>
    <row r="16" spans="1:57" s="46" customFormat="1" ht="18" customHeight="1" x14ac:dyDescent="0.3">
      <c r="A16" s="26" t="s">
        <v>1561</v>
      </c>
      <c r="B16" s="30" t="s">
        <v>1583</v>
      </c>
      <c r="C16" s="30" t="s">
        <v>1581</v>
      </c>
      <c r="D16" s="30" t="s">
        <v>1582</v>
      </c>
      <c r="E16" s="30" t="s">
        <v>825</v>
      </c>
      <c r="F16" s="30"/>
      <c r="G16" s="41" t="s">
        <v>1500</v>
      </c>
      <c r="H16" s="30" t="s">
        <v>1595</v>
      </c>
      <c r="I16" s="27" t="s">
        <v>1598</v>
      </c>
      <c r="J16" s="42" t="s">
        <v>669</v>
      </c>
      <c r="K16" s="30" t="s">
        <v>1600</v>
      </c>
      <c r="L16" s="30"/>
      <c r="M16" s="30"/>
      <c r="N16" s="42">
        <v>0</v>
      </c>
      <c r="O16" s="26">
        <v>100</v>
      </c>
      <c r="P16" s="26">
        <v>0</v>
      </c>
      <c r="Q16" s="47" t="s">
        <v>1636</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1619</v>
      </c>
      <c r="AZ16" s="30"/>
      <c r="BA16" s="30"/>
      <c r="BB16" s="64" t="s">
        <v>1513</v>
      </c>
      <c r="BC16" s="69" t="s">
        <v>1606</v>
      </c>
      <c r="BD16" s="65" t="s">
        <v>1607</v>
      </c>
      <c r="BE16" s="23"/>
    </row>
    <row r="17" spans="1:57" s="46" customFormat="1" ht="18" customHeight="1" x14ac:dyDescent="0.3">
      <c r="A17" s="26" t="s">
        <v>1562</v>
      </c>
      <c r="B17" s="30" t="s">
        <v>1583</v>
      </c>
      <c r="C17" s="30" t="s">
        <v>1581</v>
      </c>
      <c r="D17" s="30" t="s">
        <v>1582</v>
      </c>
      <c r="E17" s="30" t="s">
        <v>825</v>
      </c>
      <c r="F17" s="30"/>
      <c r="G17" s="41" t="s">
        <v>1500</v>
      </c>
      <c r="H17" s="30" t="s">
        <v>1595</v>
      </c>
      <c r="I17" s="27" t="s">
        <v>1598</v>
      </c>
      <c r="J17" s="42" t="s">
        <v>669</v>
      </c>
      <c r="K17" s="30" t="s">
        <v>1600</v>
      </c>
      <c r="L17" s="30"/>
      <c r="M17" s="30"/>
      <c r="N17" s="42">
        <v>0</v>
      </c>
      <c r="O17" s="26">
        <v>100</v>
      </c>
      <c r="P17" s="26">
        <v>0</v>
      </c>
      <c r="Q17" s="47" t="s">
        <v>1636</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1620</v>
      </c>
      <c r="AZ17" s="30"/>
      <c r="BA17" s="30"/>
      <c r="BB17" s="64" t="s">
        <v>1513</v>
      </c>
      <c r="BC17" s="69" t="s">
        <v>1606</v>
      </c>
      <c r="BD17" s="65" t="s">
        <v>1607</v>
      </c>
      <c r="BE17" s="23"/>
    </row>
    <row r="18" spans="1:57" s="46" customFormat="1" ht="18" customHeight="1" x14ac:dyDescent="0.3">
      <c r="A18" s="26" t="s">
        <v>1563</v>
      </c>
      <c r="B18" s="30" t="s">
        <v>1584</v>
      </c>
      <c r="C18" s="30" t="s">
        <v>1581</v>
      </c>
      <c r="D18" s="30" t="s">
        <v>1582</v>
      </c>
      <c r="E18" s="30" t="s">
        <v>825</v>
      </c>
      <c r="F18" s="30"/>
      <c r="G18" s="41" t="s">
        <v>1500</v>
      </c>
      <c r="H18" s="30" t="s">
        <v>1595</v>
      </c>
      <c r="I18" s="27" t="s">
        <v>1598</v>
      </c>
      <c r="J18" s="42" t="s">
        <v>669</v>
      </c>
      <c r="K18" s="30" t="s">
        <v>1600</v>
      </c>
      <c r="L18" s="30"/>
      <c r="M18" s="30"/>
      <c r="N18" s="42">
        <v>0</v>
      </c>
      <c r="O18" s="26">
        <v>100</v>
      </c>
      <c r="P18" s="26">
        <v>0</v>
      </c>
      <c r="Q18" s="47" t="s">
        <v>1636</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1621</v>
      </c>
      <c r="AZ18" s="30"/>
      <c r="BA18" s="30"/>
      <c r="BB18" s="64" t="s">
        <v>1513</v>
      </c>
      <c r="BC18" s="69" t="s">
        <v>1606</v>
      </c>
      <c r="BD18" s="65" t="s">
        <v>1607</v>
      </c>
      <c r="BE18" s="23"/>
    </row>
    <row r="19" spans="1:57" s="46" customFormat="1" ht="18" customHeight="1" x14ac:dyDescent="0.3">
      <c r="A19" s="26" t="s">
        <v>1564</v>
      </c>
      <c r="B19" s="30" t="s">
        <v>1584</v>
      </c>
      <c r="C19" s="30" t="s">
        <v>1581</v>
      </c>
      <c r="D19" s="30" t="s">
        <v>1582</v>
      </c>
      <c r="E19" s="30" t="s">
        <v>825</v>
      </c>
      <c r="F19" s="30"/>
      <c r="G19" s="41" t="s">
        <v>1500</v>
      </c>
      <c r="H19" s="30" t="s">
        <v>1595</v>
      </c>
      <c r="I19" s="27" t="s">
        <v>1598</v>
      </c>
      <c r="J19" s="42" t="s">
        <v>669</v>
      </c>
      <c r="K19" s="30" t="s">
        <v>1600</v>
      </c>
      <c r="L19" s="30"/>
      <c r="M19" s="30"/>
      <c r="N19" s="42">
        <v>0</v>
      </c>
      <c r="O19" s="26">
        <v>100</v>
      </c>
      <c r="P19" s="26">
        <v>0</v>
      </c>
      <c r="Q19" s="47" t="s">
        <v>1636</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1622</v>
      </c>
      <c r="AZ19" s="30"/>
      <c r="BA19" s="30"/>
      <c r="BB19" s="64" t="s">
        <v>1513</v>
      </c>
      <c r="BC19" s="69" t="s">
        <v>1606</v>
      </c>
      <c r="BD19" s="65" t="s">
        <v>1607</v>
      </c>
      <c r="BE19" s="23"/>
    </row>
    <row r="20" spans="1:57" s="46" customFormat="1" ht="18" customHeight="1" x14ac:dyDescent="0.3">
      <c r="A20" s="26" t="s">
        <v>1565</v>
      </c>
      <c r="B20" s="30" t="s">
        <v>1584</v>
      </c>
      <c r="C20" s="30" t="s">
        <v>1581</v>
      </c>
      <c r="D20" s="30" t="s">
        <v>1582</v>
      </c>
      <c r="E20" s="30" t="s">
        <v>825</v>
      </c>
      <c r="F20" s="30"/>
      <c r="G20" s="41" t="s">
        <v>1500</v>
      </c>
      <c r="H20" s="30" t="s">
        <v>1595</v>
      </c>
      <c r="I20" s="27" t="s">
        <v>1598</v>
      </c>
      <c r="J20" s="42" t="s">
        <v>669</v>
      </c>
      <c r="K20" s="30" t="s">
        <v>1600</v>
      </c>
      <c r="L20" s="30"/>
      <c r="M20" s="30"/>
      <c r="N20" s="42">
        <v>0</v>
      </c>
      <c r="O20" s="26">
        <v>100</v>
      </c>
      <c r="P20" s="26">
        <v>0</v>
      </c>
      <c r="Q20" s="47" t="s">
        <v>1636</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1623</v>
      </c>
      <c r="AZ20" s="30"/>
      <c r="BA20" s="30"/>
      <c r="BB20" s="64" t="s">
        <v>1513</v>
      </c>
      <c r="BC20" s="69" t="s">
        <v>1606</v>
      </c>
      <c r="BD20" s="65" t="s">
        <v>1607</v>
      </c>
      <c r="BE20" s="23"/>
    </row>
    <row r="21" spans="1:57" s="46" customFormat="1" ht="18" customHeight="1" x14ac:dyDescent="0.3">
      <c r="A21" s="26" t="s">
        <v>1566</v>
      </c>
      <c r="B21" s="30" t="s">
        <v>1584</v>
      </c>
      <c r="C21" s="30" t="s">
        <v>1581</v>
      </c>
      <c r="D21" s="30" t="s">
        <v>1582</v>
      </c>
      <c r="E21" s="30" t="s">
        <v>825</v>
      </c>
      <c r="F21" s="30"/>
      <c r="G21" s="41" t="s">
        <v>1500</v>
      </c>
      <c r="H21" s="30" t="s">
        <v>1595</v>
      </c>
      <c r="I21" s="27" t="s">
        <v>1598</v>
      </c>
      <c r="J21" s="42" t="s">
        <v>669</v>
      </c>
      <c r="K21" s="30" t="s">
        <v>1600</v>
      </c>
      <c r="L21" s="30"/>
      <c r="M21" s="30"/>
      <c r="N21" s="42">
        <v>0</v>
      </c>
      <c r="O21" s="26">
        <v>100</v>
      </c>
      <c r="P21" s="26">
        <v>0</v>
      </c>
      <c r="Q21" s="47" t="s">
        <v>1636</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1624</v>
      </c>
      <c r="AZ21" s="30"/>
      <c r="BA21" s="30"/>
      <c r="BB21" s="64" t="s">
        <v>1513</v>
      </c>
      <c r="BC21" s="69" t="s">
        <v>1606</v>
      </c>
      <c r="BD21" s="65" t="s">
        <v>1607</v>
      </c>
      <c r="BE21" s="23"/>
    </row>
    <row r="22" spans="1:57" s="46" customFormat="1" ht="18" customHeight="1" x14ac:dyDescent="0.3">
      <c r="A22" s="26" t="s">
        <v>1567</v>
      </c>
      <c r="B22" s="30" t="s">
        <v>1584</v>
      </c>
      <c r="C22" s="30" t="s">
        <v>1581</v>
      </c>
      <c r="D22" s="30" t="s">
        <v>1582</v>
      </c>
      <c r="E22" s="30" t="s">
        <v>825</v>
      </c>
      <c r="F22" s="30"/>
      <c r="G22" s="41" t="s">
        <v>1500</v>
      </c>
      <c r="H22" s="30" t="s">
        <v>1595</v>
      </c>
      <c r="I22" s="27" t="s">
        <v>1598</v>
      </c>
      <c r="J22" s="42" t="s">
        <v>669</v>
      </c>
      <c r="K22" s="30" t="s">
        <v>1600</v>
      </c>
      <c r="L22" s="30"/>
      <c r="M22" s="30"/>
      <c r="N22" s="42">
        <v>0</v>
      </c>
      <c r="O22" s="26">
        <v>100</v>
      </c>
      <c r="P22" s="26">
        <v>0</v>
      </c>
      <c r="Q22" s="47" t="s">
        <v>1636</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1625</v>
      </c>
      <c r="AZ22" s="30"/>
      <c r="BA22" s="30"/>
      <c r="BB22" s="64" t="s">
        <v>1513</v>
      </c>
      <c r="BC22" s="69" t="s">
        <v>1606</v>
      </c>
      <c r="BD22" s="65" t="s">
        <v>1607</v>
      </c>
      <c r="BE22" s="23"/>
    </row>
    <row r="23" spans="1:57" s="46" customFormat="1" ht="18" customHeight="1" x14ac:dyDescent="0.3">
      <c r="A23" s="26" t="s">
        <v>1568</v>
      </c>
      <c r="B23" s="30" t="s">
        <v>1584</v>
      </c>
      <c r="C23" s="30" t="s">
        <v>1581</v>
      </c>
      <c r="D23" s="30" t="s">
        <v>1582</v>
      </c>
      <c r="E23" s="30" t="s">
        <v>825</v>
      </c>
      <c r="F23" s="30"/>
      <c r="G23" s="41" t="s">
        <v>1500</v>
      </c>
      <c r="H23" s="30" t="s">
        <v>1595</v>
      </c>
      <c r="I23" s="27" t="s">
        <v>1598</v>
      </c>
      <c r="J23" s="42" t="s">
        <v>669</v>
      </c>
      <c r="K23" s="30" t="s">
        <v>1600</v>
      </c>
      <c r="L23" s="30"/>
      <c r="M23" s="30"/>
      <c r="N23" s="42">
        <v>0</v>
      </c>
      <c r="O23" s="26">
        <v>100</v>
      </c>
      <c r="P23" s="26">
        <v>0</v>
      </c>
      <c r="Q23" s="47" t="s">
        <v>1636</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1626</v>
      </c>
      <c r="AZ23" s="30"/>
      <c r="BA23" s="30"/>
      <c r="BB23" s="64" t="s">
        <v>1513</v>
      </c>
      <c r="BC23" s="69" t="s">
        <v>1606</v>
      </c>
      <c r="BD23" s="65" t="s">
        <v>1607</v>
      </c>
      <c r="BE23" s="23"/>
    </row>
    <row r="24" spans="1:57" s="46" customFormat="1" ht="18" customHeight="1" x14ac:dyDescent="0.3">
      <c r="A24" s="26" t="s">
        <v>1569</v>
      </c>
      <c r="B24" s="30" t="s">
        <v>1584</v>
      </c>
      <c r="C24" s="30" t="s">
        <v>1581</v>
      </c>
      <c r="D24" s="30" t="s">
        <v>1582</v>
      </c>
      <c r="E24" s="30" t="s">
        <v>825</v>
      </c>
      <c r="F24" s="30"/>
      <c r="G24" s="41" t="s">
        <v>1500</v>
      </c>
      <c r="H24" s="30" t="s">
        <v>1595</v>
      </c>
      <c r="I24" s="27" t="s">
        <v>1598</v>
      </c>
      <c r="J24" s="42" t="s">
        <v>669</v>
      </c>
      <c r="K24" s="30" t="s">
        <v>1600</v>
      </c>
      <c r="L24" s="30"/>
      <c r="M24" s="30"/>
      <c r="N24" s="42">
        <v>0</v>
      </c>
      <c r="O24" s="26">
        <v>100</v>
      </c>
      <c r="P24" s="26">
        <v>0</v>
      </c>
      <c r="Q24" s="47" t="s">
        <v>1636</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1627</v>
      </c>
      <c r="AZ24" s="30"/>
      <c r="BA24" s="30"/>
      <c r="BB24" s="64" t="s">
        <v>1513</v>
      </c>
      <c r="BC24" s="69" t="s">
        <v>1606</v>
      </c>
      <c r="BD24" s="65" t="s">
        <v>1607</v>
      </c>
      <c r="BE24" s="23"/>
    </row>
    <row r="25" spans="1:57" s="46" customFormat="1" ht="18" customHeight="1" x14ac:dyDescent="0.3">
      <c r="A25" s="26" t="s">
        <v>1570</v>
      </c>
      <c r="B25" s="30" t="s">
        <v>1584</v>
      </c>
      <c r="C25" s="30" t="s">
        <v>1581</v>
      </c>
      <c r="D25" s="30" t="s">
        <v>1582</v>
      </c>
      <c r="E25" s="30" t="s">
        <v>825</v>
      </c>
      <c r="F25" s="30"/>
      <c r="G25" s="41" t="s">
        <v>1500</v>
      </c>
      <c r="H25" s="30" t="s">
        <v>1595</v>
      </c>
      <c r="I25" s="27" t="s">
        <v>1598</v>
      </c>
      <c r="J25" s="42" t="s">
        <v>669</v>
      </c>
      <c r="K25" s="30" t="s">
        <v>1600</v>
      </c>
      <c r="L25" s="30"/>
      <c r="M25" s="30"/>
      <c r="N25" s="42">
        <v>0</v>
      </c>
      <c r="O25" s="26">
        <v>100</v>
      </c>
      <c r="P25" s="26">
        <v>0</v>
      </c>
      <c r="Q25" s="47" t="s">
        <v>1636</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1628</v>
      </c>
      <c r="AZ25" s="30"/>
      <c r="BA25" s="30"/>
      <c r="BB25" s="64" t="s">
        <v>1513</v>
      </c>
      <c r="BC25" s="69" t="s">
        <v>1606</v>
      </c>
      <c r="BD25" s="65" t="s">
        <v>1607</v>
      </c>
      <c r="BE25" s="23"/>
    </row>
    <row r="26" spans="1:57" s="46" customFormat="1" ht="18" customHeight="1" x14ac:dyDescent="0.3">
      <c r="A26" s="26" t="s">
        <v>1571</v>
      </c>
      <c r="B26" s="30" t="s">
        <v>1584</v>
      </c>
      <c r="C26" s="30" t="s">
        <v>1581</v>
      </c>
      <c r="D26" s="30" t="s">
        <v>1582</v>
      </c>
      <c r="E26" s="30" t="s">
        <v>825</v>
      </c>
      <c r="F26" s="30"/>
      <c r="G26" s="41" t="s">
        <v>1500</v>
      </c>
      <c r="H26" s="30" t="s">
        <v>1595</v>
      </c>
      <c r="I26" s="27" t="s">
        <v>1598</v>
      </c>
      <c r="J26" s="42" t="s">
        <v>669</v>
      </c>
      <c r="K26" s="30" t="s">
        <v>1600</v>
      </c>
      <c r="L26" s="30"/>
      <c r="M26" s="30"/>
      <c r="N26" s="42">
        <v>0</v>
      </c>
      <c r="O26" s="26">
        <v>100</v>
      </c>
      <c r="P26" s="26">
        <v>0</v>
      </c>
      <c r="Q26" s="47" t="s">
        <v>1636</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1629</v>
      </c>
      <c r="AZ26" s="30"/>
      <c r="BA26" s="30"/>
      <c r="BB26" s="64" t="s">
        <v>1513</v>
      </c>
      <c r="BC26" s="69" t="s">
        <v>1606</v>
      </c>
      <c r="BD26" s="65" t="s">
        <v>1607</v>
      </c>
      <c r="BE26" s="23"/>
    </row>
    <row r="27" spans="1:57" s="46" customFormat="1" ht="18" customHeight="1" x14ac:dyDescent="0.3">
      <c r="A27" s="26" t="s">
        <v>1572</v>
      </c>
      <c r="B27" s="30" t="s">
        <v>1584</v>
      </c>
      <c r="C27" s="30" t="s">
        <v>1581</v>
      </c>
      <c r="D27" s="30" t="s">
        <v>1582</v>
      </c>
      <c r="E27" s="30" t="s">
        <v>825</v>
      </c>
      <c r="F27" s="30"/>
      <c r="G27" s="41" t="s">
        <v>1500</v>
      </c>
      <c r="H27" s="30" t="s">
        <v>1595</v>
      </c>
      <c r="I27" s="27" t="s">
        <v>1598</v>
      </c>
      <c r="J27" s="42" t="s">
        <v>669</v>
      </c>
      <c r="K27" s="30" t="s">
        <v>1600</v>
      </c>
      <c r="L27" s="30"/>
      <c r="M27" s="30"/>
      <c r="N27" s="42">
        <v>0</v>
      </c>
      <c r="O27" s="26">
        <v>100</v>
      </c>
      <c r="P27" s="26">
        <v>0</v>
      </c>
      <c r="Q27" s="47" t="s">
        <v>1636</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1629</v>
      </c>
      <c r="AZ27" s="30"/>
      <c r="BA27" s="30"/>
      <c r="BB27" s="64" t="s">
        <v>1513</v>
      </c>
      <c r="BC27" s="69" t="s">
        <v>1606</v>
      </c>
      <c r="BD27" s="65" t="s">
        <v>1607</v>
      </c>
      <c r="BE27" s="23"/>
    </row>
    <row r="28" spans="1:57" s="46" customFormat="1" ht="18" customHeight="1" x14ac:dyDescent="0.3">
      <c r="A28" s="26" t="s">
        <v>1573</v>
      </c>
      <c r="B28" s="30" t="s">
        <v>1584</v>
      </c>
      <c r="C28" s="30" t="s">
        <v>1581</v>
      </c>
      <c r="D28" s="30" t="s">
        <v>1582</v>
      </c>
      <c r="E28" s="30" t="s">
        <v>825</v>
      </c>
      <c r="F28" s="30"/>
      <c r="G28" s="41" t="s">
        <v>1500</v>
      </c>
      <c r="H28" s="30" t="s">
        <v>1595</v>
      </c>
      <c r="I28" s="27" t="s">
        <v>1598</v>
      </c>
      <c r="J28" s="42" t="s">
        <v>669</v>
      </c>
      <c r="K28" s="30" t="s">
        <v>1600</v>
      </c>
      <c r="L28" s="30"/>
      <c r="M28" s="30"/>
      <c r="N28" s="42">
        <v>0</v>
      </c>
      <c r="O28" s="26">
        <v>100</v>
      </c>
      <c r="P28" s="26">
        <v>0</v>
      </c>
      <c r="Q28" s="47" t="s">
        <v>1636</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1630</v>
      </c>
      <c r="AZ28" s="30"/>
      <c r="BA28" s="30"/>
      <c r="BB28" s="64" t="s">
        <v>1513</v>
      </c>
      <c r="BC28" s="69" t="s">
        <v>1606</v>
      </c>
      <c r="BD28" s="65" t="s">
        <v>1607</v>
      </c>
      <c r="BE28" s="23"/>
    </row>
    <row r="29" spans="1:57" s="46" customFormat="1" ht="18" customHeight="1" x14ac:dyDescent="0.3">
      <c r="A29" s="26" t="s">
        <v>1574</v>
      </c>
      <c r="B29" s="30" t="s">
        <v>1584</v>
      </c>
      <c r="C29" s="30" t="s">
        <v>1581</v>
      </c>
      <c r="D29" s="30" t="s">
        <v>1582</v>
      </c>
      <c r="E29" s="30" t="s">
        <v>825</v>
      </c>
      <c r="F29" s="30"/>
      <c r="G29" s="41" t="s">
        <v>1500</v>
      </c>
      <c r="H29" s="30" t="s">
        <v>1595</v>
      </c>
      <c r="I29" s="27" t="s">
        <v>1598</v>
      </c>
      <c r="J29" s="42" t="s">
        <v>669</v>
      </c>
      <c r="K29" s="30" t="s">
        <v>1600</v>
      </c>
      <c r="L29" s="30"/>
      <c r="M29" s="30"/>
      <c r="N29" s="42">
        <v>0</v>
      </c>
      <c r="O29" s="26">
        <v>100</v>
      </c>
      <c r="P29" s="26">
        <v>0</v>
      </c>
      <c r="Q29" s="47" t="s">
        <v>1636</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1631</v>
      </c>
      <c r="AZ29" s="30"/>
      <c r="BA29" s="30"/>
      <c r="BB29" s="64" t="s">
        <v>1513</v>
      </c>
      <c r="BC29" s="69" t="s">
        <v>1606</v>
      </c>
      <c r="BD29" s="65" t="s">
        <v>1607</v>
      </c>
      <c r="BE29" s="23"/>
    </row>
    <row r="30" spans="1:57" s="46" customFormat="1" ht="18" customHeight="1" x14ac:dyDescent="0.3">
      <c r="A30" s="26" t="s">
        <v>1575</v>
      </c>
      <c r="B30" s="30" t="s">
        <v>1584</v>
      </c>
      <c r="C30" s="30" t="s">
        <v>1581</v>
      </c>
      <c r="D30" s="30" t="s">
        <v>1582</v>
      </c>
      <c r="E30" s="30" t="s">
        <v>825</v>
      </c>
      <c r="F30" s="30"/>
      <c r="G30" s="41" t="s">
        <v>1500</v>
      </c>
      <c r="H30" s="30" t="s">
        <v>1595</v>
      </c>
      <c r="I30" s="27" t="s">
        <v>1598</v>
      </c>
      <c r="J30" s="42" t="s">
        <v>669</v>
      </c>
      <c r="K30" s="30" t="s">
        <v>1600</v>
      </c>
      <c r="L30" s="30"/>
      <c r="M30" s="30"/>
      <c r="N30" s="42">
        <v>0</v>
      </c>
      <c r="O30" s="26">
        <v>100</v>
      </c>
      <c r="P30" s="26">
        <v>0</v>
      </c>
      <c r="Q30" s="47" t="s">
        <v>1636</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1632</v>
      </c>
      <c r="AZ30" s="30"/>
      <c r="BA30" s="30"/>
      <c r="BB30" s="64" t="s">
        <v>1513</v>
      </c>
      <c r="BC30" s="69" t="s">
        <v>1606</v>
      </c>
      <c r="BD30" s="65" t="s">
        <v>1607</v>
      </c>
      <c r="BE30" s="23"/>
    </row>
    <row r="31" spans="1:57" s="46" customFormat="1" ht="18" customHeight="1" x14ac:dyDescent="0.3">
      <c r="A31" s="26" t="s">
        <v>1576</v>
      </c>
      <c r="B31" s="30" t="s">
        <v>1584</v>
      </c>
      <c r="C31" s="30" t="s">
        <v>1581</v>
      </c>
      <c r="D31" s="30" t="s">
        <v>1582</v>
      </c>
      <c r="E31" s="30" t="s">
        <v>825</v>
      </c>
      <c r="F31" s="30"/>
      <c r="G31" s="41" t="s">
        <v>1500</v>
      </c>
      <c r="H31" s="30" t="s">
        <v>1595</v>
      </c>
      <c r="I31" s="27" t="s">
        <v>1598</v>
      </c>
      <c r="J31" s="42" t="s">
        <v>669</v>
      </c>
      <c r="K31" s="30" t="s">
        <v>1600</v>
      </c>
      <c r="L31" s="30"/>
      <c r="M31" s="30"/>
      <c r="N31" s="42">
        <v>0</v>
      </c>
      <c r="O31" s="26">
        <v>100</v>
      </c>
      <c r="P31" s="26">
        <v>0</v>
      </c>
      <c r="Q31" s="47" t="s">
        <v>1636</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1633</v>
      </c>
      <c r="AZ31" s="30"/>
      <c r="BA31" s="30"/>
      <c r="BB31" s="64" t="s">
        <v>1513</v>
      </c>
      <c r="BC31" s="69" t="s">
        <v>1606</v>
      </c>
      <c r="BD31" s="65" t="s">
        <v>1607</v>
      </c>
      <c r="BE31" s="23"/>
    </row>
    <row r="32" spans="1:57" s="46" customFormat="1" ht="18" customHeight="1" x14ac:dyDescent="0.3">
      <c r="A32" s="26" t="s">
        <v>1577</v>
      </c>
      <c r="B32" s="30" t="s">
        <v>1585</v>
      </c>
      <c r="C32" s="30" t="s">
        <v>1586</v>
      </c>
      <c r="D32" s="30" t="s">
        <v>1587</v>
      </c>
      <c r="E32" s="30" t="s">
        <v>825</v>
      </c>
      <c r="F32" s="30"/>
      <c r="G32" s="41" t="s">
        <v>1500</v>
      </c>
      <c r="H32" s="30" t="s">
        <v>1596</v>
      </c>
      <c r="I32" s="27" t="s">
        <v>1598</v>
      </c>
      <c r="J32" s="42" t="s">
        <v>669</v>
      </c>
      <c r="K32" s="30"/>
      <c r="L32" s="30" t="s">
        <v>1603</v>
      </c>
      <c r="M32" s="30" t="s">
        <v>1602</v>
      </c>
      <c r="N32" s="42">
        <v>0</v>
      </c>
      <c r="O32" s="26">
        <v>100</v>
      </c>
      <c r="P32" s="26">
        <v>0</v>
      </c>
      <c r="Q32" s="47" t="s">
        <v>1637</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1634</v>
      </c>
      <c r="AZ32" s="30"/>
      <c r="BA32" s="30"/>
      <c r="BB32" s="64" t="s">
        <v>1513</v>
      </c>
      <c r="BC32" s="69" t="s">
        <v>1608</v>
      </c>
      <c r="BD32" s="65" t="s">
        <v>1609</v>
      </c>
      <c r="BE32" s="23"/>
    </row>
    <row r="33" spans="1:57" s="46" customFormat="1" ht="18" customHeight="1" x14ac:dyDescent="0.3">
      <c r="A33" s="26" t="s">
        <v>1578</v>
      </c>
      <c r="B33" s="30" t="s">
        <v>1588</v>
      </c>
      <c r="C33" s="30" t="s">
        <v>1589</v>
      </c>
      <c r="D33" s="30" t="s">
        <v>1590</v>
      </c>
      <c r="E33" s="30" t="s">
        <v>825</v>
      </c>
      <c r="F33" s="30"/>
      <c r="G33" s="41" t="s">
        <v>1500</v>
      </c>
      <c r="H33" s="30" t="s">
        <v>1597</v>
      </c>
      <c r="I33" s="27" t="s">
        <v>1598</v>
      </c>
      <c r="J33" s="42" t="s">
        <v>669</v>
      </c>
      <c r="K33" s="30"/>
      <c r="L33" s="30"/>
      <c r="M33" s="30"/>
      <c r="N33" s="42">
        <v>0</v>
      </c>
      <c r="O33" s="26">
        <v>100</v>
      </c>
      <c r="P33" s="26">
        <v>0</v>
      </c>
      <c r="Q33" s="47" t="s">
        <v>1636</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1635</v>
      </c>
      <c r="AZ33" s="30"/>
      <c r="BA33" s="30"/>
      <c r="BB33" s="64" t="s">
        <v>1513</v>
      </c>
      <c r="BC33" s="69" t="s">
        <v>1610</v>
      </c>
      <c r="BD33" s="65"/>
      <c r="BE33" s="23"/>
    </row>
    <row r="34" spans="1:57" s="46" customFormat="1" ht="18" customHeight="1" x14ac:dyDescent="0.3">
      <c r="A34" s="26" t="s">
        <v>1579</v>
      </c>
      <c r="B34" s="30" t="s">
        <v>1591</v>
      </c>
      <c r="C34" s="30" t="s">
        <v>1592</v>
      </c>
      <c r="D34" s="30" t="s">
        <v>1593</v>
      </c>
      <c r="E34" s="30" t="s">
        <v>825</v>
      </c>
      <c r="F34" s="30"/>
      <c r="G34" s="41" t="s">
        <v>1500</v>
      </c>
      <c r="H34" s="30" t="s">
        <v>1597</v>
      </c>
      <c r="I34" s="27" t="s">
        <v>1599</v>
      </c>
      <c r="J34" s="42" t="s">
        <v>669</v>
      </c>
      <c r="K34" s="30" t="s">
        <v>1604</v>
      </c>
      <c r="L34" s="30"/>
      <c r="M34" s="30"/>
      <c r="N34" s="42">
        <v>0</v>
      </c>
      <c r="O34" s="26">
        <v>100</v>
      </c>
      <c r="P34" s="26">
        <v>0</v>
      </c>
      <c r="Q34" s="47" t="s">
        <v>1638</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1593</v>
      </c>
      <c r="AZ34" s="30"/>
      <c r="BA34" s="30"/>
      <c r="BB34" s="64" t="s">
        <v>1513</v>
      </c>
      <c r="BC34" s="69" t="s">
        <v>1611</v>
      </c>
      <c r="BD34" s="65"/>
      <c r="BE34" s="23"/>
    </row>
    <row r="35" spans="1:57" s="46" customFormat="1" ht="21" customHeight="1" x14ac:dyDescent="0.3">
      <c r="A35" s="26" t="s">
        <v>1705</v>
      </c>
      <c r="B35" s="30" t="s">
        <v>1580</v>
      </c>
      <c r="C35" s="30" t="s">
        <v>1581</v>
      </c>
      <c r="D35" s="30" t="s">
        <v>1582</v>
      </c>
      <c r="E35" s="30" t="s">
        <v>825</v>
      </c>
      <c r="F35" s="30"/>
      <c r="G35" s="41" t="s">
        <v>1500</v>
      </c>
      <c r="H35" s="30" t="s">
        <v>1713</v>
      </c>
      <c r="I35" s="27" t="s">
        <v>1715</v>
      </c>
      <c r="J35" s="42" t="s">
        <v>669</v>
      </c>
      <c r="K35" s="30" t="s">
        <v>1682</v>
      </c>
      <c r="L35" s="30"/>
      <c r="M35" s="30"/>
      <c r="N35" s="42">
        <v>0</v>
      </c>
      <c r="O35" s="26">
        <v>100</v>
      </c>
      <c r="P35" s="26">
        <v>0</v>
      </c>
      <c r="Q35" s="47" t="s">
        <v>1636</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2" si="3">U35+X35+AA35+AD35+AG35+AJ35+AM35+AP35+AS35</f>
        <v>19114285.710000001</v>
      </c>
      <c r="AU35" s="45">
        <f t="shared" si="1"/>
        <v>21407999.995200004</v>
      </c>
      <c r="AV35" s="64">
        <v>2019</v>
      </c>
      <c r="AW35" s="30"/>
      <c r="AX35" s="30"/>
      <c r="AY35" s="30" t="s">
        <v>1706</v>
      </c>
      <c r="AZ35" s="30"/>
      <c r="BA35" s="30"/>
      <c r="BB35" s="64" t="s">
        <v>1513</v>
      </c>
      <c r="BC35" s="69" t="s">
        <v>1734</v>
      </c>
      <c r="BD35" s="65" t="s">
        <v>1735</v>
      </c>
      <c r="BE35" s="23"/>
    </row>
    <row r="36" spans="1:57" s="46" customFormat="1" ht="21" customHeight="1" x14ac:dyDescent="0.3">
      <c r="A36" s="26" t="s">
        <v>1707</v>
      </c>
      <c r="B36" s="30" t="s">
        <v>1580</v>
      </c>
      <c r="C36" s="30" t="s">
        <v>1581</v>
      </c>
      <c r="D36" s="30" t="s">
        <v>1582</v>
      </c>
      <c r="E36" s="30" t="s">
        <v>825</v>
      </c>
      <c r="F36" s="30"/>
      <c r="G36" s="41" t="s">
        <v>1500</v>
      </c>
      <c r="H36" s="30" t="s">
        <v>1713</v>
      </c>
      <c r="I36" s="27" t="s">
        <v>1716</v>
      </c>
      <c r="J36" s="42" t="s">
        <v>669</v>
      </c>
      <c r="K36" s="30" t="s">
        <v>1682</v>
      </c>
      <c r="L36" s="30"/>
      <c r="M36" s="30"/>
      <c r="N36" s="42">
        <v>0</v>
      </c>
      <c r="O36" s="26">
        <v>100</v>
      </c>
      <c r="P36" s="26">
        <v>0</v>
      </c>
      <c r="Q36" s="47" t="s">
        <v>1636</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1706</v>
      </c>
      <c r="AZ36" s="30"/>
      <c r="BA36" s="30"/>
      <c r="BB36" s="64" t="s">
        <v>1513</v>
      </c>
      <c r="BC36" s="69" t="s">
        <v>1734</v>
      </c>
      <c r="BD36" s="65" t="s">
        <v>1735</v>
      </c>
      <c r="BE36" s="23"/>
    </row>
    <row r="37" spans="1:57" s="46" customFormat="1" ht="21" customHeight="1" x14ac:dyDescent="0.3">
      <c r="A37" s="26" t="s">
        <v>1556</v>
      </c>
      <c r="B37" s="30" t="s">
        <v>1580</v>
      </c>
      <c r="C37" s="30" t="s">
        <v>1581</v>
      </c>
      <c r="D37" s="30" t="s">
        <v>1582</v>
      </c>
      <c r="E37" s="30" t="s">
        <v>825</v>
      </c>
      <c r="F37" s="30"/>
      <c r="G37" s="41" t="s">
        <v>1500</v>
      </c>
      <c r="H37" s="30" t="s">
        <v>1713</v>
      </c>
      <c r="I37" s="27" t="s">
        <v>1717</v>
      </c>
      <c r="J37" s="42" t="s">
        <v>669</v>
      </c>
      <c r="K37" s="30" t="s">
        <v>1682</v>
      </c>
      <c r="L37" s="30"/>
      <c r="M37" s="30"/>
      <c r="N37" s="42">
        <v>0</v>
      </c>
      <c r="O37" s="26">
        <v>100</v>
      </c>
      <c r="P37" s="26">
        <v>0</v>
      </c>
      <c r="Q37" s="47" t="s">
        <v>1636</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1706</v>
      </c>
      <c r="AZ37" s="30"/>
      <c r="BA37" s="30"/>
      <c r="BB37" s="64" t="s">
        <v>1513</v>
      </c>
      <c r="BC37" s="69" t="s">
        <v>1734</v>
      </c>
      <c r="BD37" s="65" t="s">
        <v>1735</v>
      </c>
      <c r="BE37" s="23"/>
    </row>
    <row r="38" spans="1:57" s="46" customFormat="1" ht="21" customHeight="1" x14ac:dyDescent="0.3">
      <c r="A38" s="26" t="s">
        <v>1708</v>
      </c>
      <c r="B38" s="30" t="s">
        <v>1580</v>
      </c>
      <c r="C38" s="30" t="s">
        <v>1581</v>
      </c>
      <c r="D38" s="30" t="s">
        <v>1582</v>
      </c>
      <c r="E38" s="30" t="s">
        <v>825</v>
      </c>
      <c r="F38" s="30"/>
      <c r="G38" s="41" t="s">
        <v>1500</v>
      </c>
      <c r="H38" s="30" t="s">
        <v>1713</v>
      </c>
      <c r="I38" s="27" t="s">
        <v>1718</v>
      </c>
      <c r="J38" s="42" t="s">
        <v>669</v>
      </c>
      <c r="K38" s="30" t="s">
        <v>1682</v>
      </c>
      <c r="L38" s="30"/>
      <c r="M38" s="30"/>
      <c r="N38" s="42">
        <v>0</v>
      </c>
      <c r="O38" s="26">
        <v>100</v>
      </c>
      <c r="P38" s="26">
        <v>0</v>
      </c>
      <c r="Q38" s="47" t="s">
        <v>1636</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1706</v>
      </c>
      <c r="AZ38" s="30"/>
      <c r="BA38" s="30"/>
      <c r="BB38" s="64" t="s">
        <v>1513</v>
      </c>
      <c r="BC38" s="69" t="s">
        <v>1734</v>
      </c>
      <c r="BD38" s="65" t="s">
        <v>1735</v>
      </c>
      <c r="BE38" s="23"/>
    </row>
    <row r="39" spans="1:57" s="46" customFormat="1" ht="21" customHeight="1" x14ac:dyDescent="0.3">
      <c r="A39" s="26" t="s">
        <v>1558</v>
      </c>
      <c r="B39" s="30" t="s">
        <v>1580</v>
      </c>
      <c r="C39" s="30" t="s">
        <v>1581</v>
      </c>
      <c r="D39" s="30" t="s">
        <v>1582</v>
      </c>
      <c r="E39" s="30" t="s">
        <v>825</v>
      </c>
      <c r="F39" s="30"/>
      <c r="G39" s="41" t="s">
        <v>1500</v>
      </c>
      <c r="H39" s="30" t="s">
        <v>1713</v>
      </c>
      <c r="I39" s="27" t="s">
        <v>1719</v>
      </c>
      <c r="J39" s="42" t="s">
        <v>669</v>
      </c>
      <c r="K39" s="30" t="s">
        <v>1682</v>
      </c>
      <c r="L39" s="30"/>
      <c r="M39" s="30"/>
      <c r="N39" s="42">
        <v>0</v>
      </c>
      <c r="O39" s="26">
        <v>100</v>
      </c>
      <c r="P39" s="26">
        <v>0</v>
      </c>
      <c r="Q39" s="47" t="s">
        <v>1636</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1706</v>
      </c>
      <c r="AZ39" s="30"/>
      <c r="BA39" s="30"/>
      <c r="BB39" s="64" t="s">
        <v>1513</v>
      </c>
      <c r="BC39" s="69" t="s">
        <v>1734</v>
      </c>
      <c r="BD39" s="65" t="s">
        <v>1735</v>
      </c>
      <c r="BE39" s="23"/>
    </row>
    <row r="40" spans="1:57" s="46" customFormat="1" ht="21" customHeight="1" x14ac:dyDescent="0.3">
      <c r="A40" s="26" t="s">
        <v>1559</v>
      </c>
      <c r="B40" s="30" t="s">
        <v>1580</v>
      </c>
      <c r="C40" s="30" t="s">
        <v>1581</v>
      </c>
      <c r="D40" s="30" t="s">
        <v>1582</v>
      </c>
      <c r="E40" s="30" t="s">
        <v>825</v>
      </c>
      <c r="F40" s="30"/>
      <c r="G40" s="41" t="s">
        <v>1500</v>
      </c>
      <c r="H40" s="30" t="s">
        <v>1713</v>
      </c>
      <c r="I40" s="27" t="s">
        <v>1720</v>
      </c>
      <c r="J40" s="42" t="s">
        <v>669</v>
      </c>
      <c r="K40" s="30" t="s">
        <v>1682</v>
      </c>
      <c r="L40" s="30"/>
      <c r="M40" s="30"/>
      <c r="N40" s="42">
        <v>0</v>
      </c>
      <c r="O40" s="26">
        <v>100</v>
      </c>
      <c r="P40" s="26">
        <v>0</v>
      </c>
      <c r="Q40" s="47" t="s">
        <v>1636</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1706</v>
      </c>
      <c r="AZ40" s="30"/>
      <c r="BA40" s="30"/>
      <c r="BB40" s="64" t="s">
        <v>1513</v>
      </c>
      <c r="BC40" s="69" t="s">
        <v>1734</v>
      </c>
      <c r="BD40" s="65" t="s">
        <v>1735</v>
      </c>
      <c r="BE40" s="23"/>
    </row>
    <row r="41" spans="1:57" s="46" customFormat="1" ht="21" customHeight="1" x14ac:dyDescent="0.3">
      <c r="A41" s="26" t="s">
        <v>1560</v>
      </c>
      <c r="B41" s="30" t="s">
        <v>1580</v>
      </c>
      <c r="C41" s="30" t="s">
        <v>1581</v>
      </c>
      <c r="D41" s="30" t="s">
        <v>1582</v>
      </c>
      <c r="E41" s="30" t="s">
        <v>825</v>
      </c>
      <c r="F41" s="30"/>
      <c r="G41" s="41" t="s">
        <v>1500</v>
      </c>
      <c r="H41" s="30" t="s">
        <v>1713</v>
      </c>
      <c r="I41" s="27" t="s">
        <v>1721</v>
      </c>
      <c r="J41" s="42" t="s">
        <v>669</v>
      </c>
      <c r="K41" s="30" t="s">
        <v>1682</v>
      </c>
      <c r="L41" s="30"/>
      <c r="M41" s="30"/>
      <c r="N41" s="42">
        <v>0</v>
      </c>
      <c r="O41" s="26">
        <v>100</v>
      </c>
      <c r="P41" s="26">
        <v>0</v>
      </c>
      <c r="Q41" s="47" t="s">
        <v>1636</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1706</v>
      </c>
      <c r="AZ41" s="30"/>
      <c r="BA41" s="30"/>
      <c r="BB41" s="64" t="s">
        <v>1513</v>
      </c>
      <c r="BC41" s="69" t="s">
        <v>1734</v>
      </c>
      <c r="BD41" s="65" t="s">
        <v>1735</v>
      </c>
      <c r="BE41" s="23"/>
    </row>
    <row r="42" spans="1:57" s="46" customFormat="1" ht="21" customHeight="1" x14ac:dyDescent="0.3">
      <c r="A42" s="26" t="s">
        <v>1561</v>
      </c>
      <c r="B42" s="30" t="s">
        <v>1580</v>
      </c>
      <c r="C42" s="30" t="s">
        <v>1581</v>
      </c>
      <c r="D42" s="30" t="s">
        <v>1582</v>
      </c>
      <c r="E42" s="30" t="s">
        <v>825</v>
      </c>
      <c r="F42" s="30"/>
      <c r="G42" s="41" t="s">
        <v>1500</v>
      </c>
      <c r="H42" s="30" t="s">
        <v>1713</v>
      </c>
      <c r="I42" s="27" t="s">
        <v>1722</v>
      </c>
      <c r="J42" s="42" t="s">
        <v>669</v>
      </c>
      <c r="K42" s="30" t="s">
        <v>1682</v>
      </c>
      <c r="L42" s="30"/>
      <c r="M42" s="30"/>
      <c r="N42" s="42">
        <v>0</v>
      </c>
      <c r="O42" s="26">
        <v>100</v>
      </c>
      <c r="P42" s="26">
        <v>0</v>
      </c>
      <c r="Q42" s="47" t="s">
        <v>1636</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1706</v>
      </c>
      <c r="AZ42" s="30"/>
      <c r="BA42" s="30"/>
      <c r="BB42" s="64" t="s">
        <v>1513</v>
      </c>
      <c r="BC42" s="69" t="s">
        <v>1734</v>
      </c>
      <c r="BD42" s="65" t="s">
        <v>1735</v>
      </c>
      <c r="BE42" s="23"/>
    </row>
    <row r="43" spans="1:57" s="46" customFormat="1" ht="21" customHeight="1" x14ac:dyDescent="0.3">
      <c r="A43" s="26" t="s">
        <v>1562</v>
      </c>
      <c r="B43" s="30" t="s">
        <v>1580</v>
      </c>
      <c r="C43" s="30" t="s">
        <v>1581</v>
      </c>
      <c r="D43" s="30" t="s">
        <v>1582</v>
      </c>
      <c r="E43" s="30" t="s">
        <v>825</v>
      </c>
      <c r="F43" s="30"/>
      <c r="G43" s="41" t="s">
        <v>1500</v>
      </c>
      <c r="H43" s="30" t="s">
        <v>1713</v>
      </c>
      <c r="I43" s="27" t="s">
        <v>1723</v>
      </c>
      <c r="J43" s="42" t="s">
        <v>669</v>
      </c>
      <c r="K43" s="30" t="s">
        <v>1682</v>
      </c>
      <c r="L43" s="30"/>
      <c r="M43" s="30"/>
      <c r="N43" s="42">
        <v>0</v>
      </c>
      <c r="O43" s="26">
        <v>100</v>
      </c>
      <c r="P43" s="26">
        <v>0</v>
      </c>
      <c r="Q43" s="47" t="s">
        <v>1636</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1706</v>
      </c>
      <c r="AZ43" s="30"/>
      <c r="BA43" s="30"/>
      <c r="BB43" s="64" t="s">
        <v>1513</v>
      </c>
      <c r="BC43" s="69" t="s">
        <v>1734</v>
      </c>
      <c r="BD43" s="65" t="s">
        <v>1735</v>
      </c>
      <c r="BE43" s="23"/>
    </row>
    <row r="44" spans="1:57" s="46" customFormat="1" ht="21" customHeight="1" x14ac:dyDescent="0.3">
      <c r="A44" s="26" t="s">
        <v>1563</v>
      </c>
      <c r="B44" s="30" t="s">
        <v>1580</v>
      </c>
      <c r="C44" s="30" t="s">
        <v>1581</v>
      </c>
      <c r="D44" s="30" t="s">
        <v>1582</v>
      </c>
      <c r="E44" s="30" t="s">
        <v>825</v>
      </c>
      <c r="F44" s="30"/>
      <c r="G44" s="41" t="s">
        <v>1500</v>
      </c>
      <c r="H44" s="30" t="s">
        <v>1713</v>
      </c>
      <c r="I44" s="27" t="s">
        <v>1724</v>
      </c>
      <c r="J44" s="42" t="s">
        <v>669</v>
      </c>
      <c r="K44" s="30" t="s">
        <v>1682</v>
      </c>
      <c r="L44" s="30"/>
      <c r="M44" s="30"/>
      <c r="N44" s="42">
        <v>0</v>
      </c>
      <c r="O44" s="26">
        <v>100</v>
      </c>
      <c r="P44" s="26">
        <v>0</v>
      </c>
      <c r="Q44" s="47" t="s">
        <v>1636</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1706</v>
      </c>
      <c r="AZ44" s="30"/>
      <c r="BA44" s="30"/>
      <c r="BB44" s="64" t="s">
        <v>1513</v>
      </c>
      <c r="BC44" s="69" t="s">
        <v>1734</v>
      </c>
      <c r="BD44" s="65" t="s">
        <v>1735</v>
      </c>
      <c r="BE44" s="23"/>
    </row>
    <row r="45" spans="1:57" s="46" customFormat="1" ht="21" customHeight="1" x14ac:dyDescent="0.3">
      <c r="A45" s="26" t="s">
        <v>1564</v>
      </c>
      <c r="B45" s="30" t="s">
        <v>1580</v>
      </c>
      <c r="C45" s="30" t="s">
        <v>1581</v>
      </c>
      <c r="D45" s="30" t="s">
        <v>1582</v>
      </c>
      <c r="E45" s="30" t="s">
        <v>825</v>
      </c>
      <c r="F45" s="30"/>
      <c r="G45" s="41" t="s">
        <v>1500</v>
      </c>
      <c r="H45" s="30" t="s">
        <v>1713</v>
      </c>
      <c r="I45" s="27" t="s">
        <v>1725</v>
      </c>
      <c r="J45" s="42" t="s">
        <v>669</v>
      </c>
      <c r="K45" s="30" t="s">
        <v>1682</v>
      </c>
      <c r="L45" s="30"/>
      <c r="M45" s="30"/>
      <c r="N45" s="42">
        <v>0</v>
      </c>
      <c r="O45" s="26">
        <v>100</v>
      </c>
      <c r="P45" s="26">
        <v>0</v>
      </c>
      <c r="Q45" s="47" t="s">
        <v>1636</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1706</v>
      </c>
      <c r="AZ45" s="30"/>
      <c r="BA45" s="30"/>
      <c r="BB45" s="64" t="s">
        <v>1513</v>
      </c>
      <c r="BC45" s="69" t="s">
        <v>1734</v>
      </c>
      <c r="BD45" s="65" t="s">
        <v>1735</v>
      </c>
      <c r="BE45" s="23"/>
    </row>
    <row r="46" spans="1:57" s="46" customFormat="1" ht="21" customHeight="1" x14ac:dyDescent="0.3">
      <c r="A46" s="26" t="s">
        <v>1565</v>
      </c>
      <c r="B46" s="30" t="s">
        <v>1580</v>
      </c>
      <c r="C46" s="30" t="s">
        <v>1581</v>
      </c>
      <c r="D46" s="30" t="s">
        <v>1582</v>
      </c>
      <c r="E46" s="30" t="s">
        <v>825</v>
      </c>
      <c r="F46" s="30"/>
      <c r="G46" s="41" t="s">
        <v>1500</v>
      </c>
      <c r="H46" s="30" t="s">
        <v>1713</v>
      </c>
      <c r="I46" s="27" t="s">
        <v>1726</v>
      </c>
      <c r="J46" s="42" t="s">
        <v>669</v>
      </c>
      <c r="K46" s="30" t="s">
        <v>1682</v>
      </c>
      <c r="L46" s="30"/>
      <c r="M46" s="30"/>
      <c r="N46" s="42">
        <v>0</v>
      </c>
      <c r="O46" s="26">
        <v>100</v>
      </c>
      <c r="P46" s="26">
        <v>0</v>
      </c>
      <c r="Q46" s="47" t="s">
        <v>1636</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1706</v>
      </c>
      <c r="AZ46" s="30"/>
      <c r="BA46" s="30"/>
      <c r="BB46" s="64" t="s">
        <v>1513</v>
      </c>
      <c r="BC46" s="69" t="s">
        <v>1734</v>
      </c>
      <c r="BD46" s="65" t="s">
        <v>1735</v>
      </c>
      <c r="BE46" s="23"/>
    </row>
    <row r="47" spans="1:57" s="46" customFormat="1" ht="21" customHeight="1" x14ac:dyDescent="0.3">
      <c r="A47" s="26" t="s">
        <v>1566</v>
      </c>
      <c r="B47" s="30" t="s">
        <v>1580</v>
      </c>
      <c r="C47" s="30" t="s">
        <v>1581</v>
      </c>
      <c r="D47" s="30" t="s">
        <v>1582</v>
      </c>
      <c r="E47" s="30" t="s">
        <v>825</v>
      </c>
      <c r="F47" s="30"/>
      <c r="G47" s="41" t="s">
        <v>1500</v>
      </c>
      <c r="H47" s="30" t="s">
        <v>1713</v>
      </c>
      <c r="I47" s="27" t="s">
        <v>1727</v>
      </c>
      <c r="J47" s="42" t="s">
        <v>669</v>
      </c>
      <c r="K47" s="30" t="s">
        <v>1682</v>
      </c>
      <c r="L47" s="30"/>
      <c r="M47" s="30"/>
      <c r="N47" s="42">
        <v>0</v>
      </c>
      <c r="O47" s="26">
        <v>100</v>
      </c>
      <c r="P47" s="26">
        <v>0</v>
      </c>
      <c r="Q47" s="47" t="s">
        <v>1636</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1706</v>
      </c>
      <c r="AZ47" s="30"/>
      <c r="BA47" s="30"/>
      <c r="BB47" s="64" t="s">
        <v>1513</v>
      </c>
      <c r="BC47" s="69" t="s">
        <v>1734</v>
      </c>
      <c r="BD47" s="65" t="s">
        <v>1735</v>
      </c>
      <c r="BE47" s="23"/>
    </row>
    <row r="48" spans="1:57" s="46" customFormat="1" ht="21" customHeight="1" x14ac:dyDescent="0.3">
      <c r="A48" s="26" t="s">
        <v>1567</v>
      </c>
      <c r="B48" s="30" t="s">
        <v>1580</v>
      </c>
      <c r="C48" s="30" t="s">
        <v>1581</v>
      </c>
      <c r="D48" s="30" t="s">
        <v>1582</v>
      </c>
      <c r="E48" s="30" t="s">
        <v>825</v>
      </c>
      <c r="F48" s="30"/>
      <c r="G48" s="41" t="s">
        <v>1500</v>
      </c>
      <c r="H48" s="30" t="s">
        <v>1713</v>
      </c>
      <c r="I48" s="27" t="s">
        <v>1728</v>
      </c>
      <c r="J48" s="42" t="s">
        <v>669</v>
      </c>
      <c r="K48" s="30" t="s">
        <v>1682</v>
      </c>
      <c r="L48" s="30"/>
      <c r="M48" s="30"/>
      <c r="N48" s="42">
        <v>0</v>
      </c>
      <c r="O48" s="26">
        <v>100</v>
      </c>
      <c r="P48" s="26">
        <v>0</v>
      </c>
      <c r="Q48" s="47" t="s">
        <v>1636</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1706</v>
      </c>
      <c r="AZ48" s="30"/>
      <c r="BA48" s="30"/>
      <c r="BB48" s="64" t="s">
        <v>1513</v>
      </c>
      <c r="BC48" s="69" t="s">
        <v>1734</v>
      </c>
      <c r="BD48" s="65" t="s">
        <v>1735</v>
      </c>
      <c r="BE48" s="23"/>
    </row>
    <row r="49" spans="1:212" s="46" customFormat="1" ht="21" customHeight="1" x14ac:dyDescent="0.3">
      <c r="A49" s="26" t="s">
        <v>1568</v>
      </c>
      <c r="B49" s="30" t="s">
        <v>1580</v>
      </c>
      <c r="C49" s="30" t="s">
        <v>1581</v>
      </c>
      <c r="D49" s="30" t="s">
        <v>1582</v>
      </c>
      <c r="E49" s="30" t="s">
        <v>825</v>
      </c>
      <c r="F49" s="30"/>
      <c r="G49" s="41" t="s">
        <v>1500</v>
      </c>
      <c r="H49" s="30" t="s">
        <v>1713</v>
      </c>
      <c r="I49" s="27" t="s">
        <v>1729</v>
      </c>
      <c r="J49" s="42" t="s">
        <v>669</v>
      </c>
      <c r="K49" s="30" t="s">
        <v>1682</v>
      </c>
      <c r="L49" s="30"/>
      <c r="M49" s="30"/>
      <c r="N49" s="42">
        <v>0</v>
      </c>
      <c r="O49" s="26">
        <v>100</v>
      </c>
      <c r="P49" s="26">
        <v>0</v>
      </c>
      <c r="Q49" s="47" t="s">
        <v>1636</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1706</v>
      </c>
      <c r="AZ49" s="30"/>
      <c r="BA49" s="30"/>
      <c r="BB49" s="64" t="s">
        <v>1513</v>
      </c>
      <c r="BC49" s="69" t="s">
        <v>1734</v>
      </c>
      <c r="BD49" s="65" t="s">
        <v>1735</v>
      </c>
      <c r="BE49" s="23"/>
    </row>
    <row r="50" spans="1:212" s="46" customFormat="1" ht="21" customHeight="1" x14ac:dyDescent="0.3">
      <c r="A50" s="26" t="s">
        <v>1569</v>
      </c>
      <c r="B50" s="30" t="s">
        <v>1580</v>
      </c>
      <c r="C50" s="30" t="s">
        <v>1581</v>
      </c>
      <c r="D50" s="30" t="s">
        <v>1582</v>
      </c>
      <c r="E50" s="30" t="s">
        <v>825</v>
      </c>
      <c r="F50" s="30"/>
      <c r="G50" s="41" t="s">
        <v>1500</v>
      </c>
      <c r="H50" s="30" t="s">
        <v>1713</v>
      </c>
      <c r="I50" s="27" t="s">
        <v>1730</v>
      </c>
      <c r="J50" s="42" t="s">
        <v>669</v>
      </c>
      <c r="K50" s="30" t="s">
        <v>1682</v>
      </c>
      <c r="L50" s="30"/>
      <c r="M50" s="30"/>
      <c r="N50" s="42">
        <v>0</v>
      </c>
      <c r="O50" s="26">
        <v>100</v>
      </c>
      <c r="P50" s="26">
        <v>0</v>
      </c>
      <c r="Q50" s="47" t="s">
        <v>1636</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1706</v>
      </c>
      <c r="AZ50" s="30"/>
      <c r="BA50" s="30"/>
      <c r="BB50" s="64" t="s">
        <v>1513</v>
      </c>
      <c r="BC50" s="69" t="s">
        <v>1734</v>
      </c>
      <c r="BD50" s="65" t="s">
        <v>1735</v>
      </c>
      <c r="BE50" s="23"/>
    </row>
    <row r="51" spans="1:212" s="46" customFormat="1" ht="21" customHeight="1" x14ac:dyDescent="0.3">
      <c r="A51" s="26" t="s">
        <v>1570</v>
      </c>
      <c r="B51" s="30" t="s">
        <v>1580</v>
      </c>
      <c r="C51" s="30" t="s">
        <v>1581</v>
      </c>
      <c r="D51" s="30" t="s">
        <v>1582</v>
      </c>
      <c r="E51" s="30" t="s">
        <v>825</v>
      </c>
      <c r="F51" s="30"/>
      <c r="G51" s="41" t="s">
        <v>1500</v>
      </c>
      <c r="H51" s="30" t="s">
        <v>1713</v>
      </c>
      <c r="I51" s="27" t="s">
        <v>1731</v>
      </c>
      <c r="J51" s="42" t="s">
        <v>669</v>
      </c>
      <c r="K51" s="30" t="s">
        <v>1682</v>
      </c>
      <c r="L51" s="30"/>
      <c r="M51" s="30"/>
      <c r="N51" s="42">
        <v>0</v>
      </c>
      <c r="O51" s="26">
        <v>100</v>
      </c>
      <c r="P51" s="26">
        <v>0</v>
      </c>
      <c r="Q51" s="47" t="s">
        <v>1636</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1706</v>
      </c>
      <c r="AZ51" s="30"/>
      <c r="BA51" s="30"/>
      <c r="BB51" s="64" t="s">
        <v>1513</v>
      </c>
      <c r="BC51" s="69" t="s">
        <v>1734</v>
      </c>
      <c r="BD51" s="65" t="s">
        <v>1735</v>
      </c>
      <c r="BE51" s="23"/>
    </row>
    <row r="52" spans="1:212" s="46" customFormat="1" ht="21" customHeight="1" x14ac:dyDescent="0.3">
      <c r="A52" s="26" t="s">
        <v>1709</v>
      </c>
      <c r="B52" s="30" t="s">
        <v>1710</v>
      </c>
      <c r="C52" s="30" t="s">
        <v>1711</v>
      </c>
      <c r="D52" s="30" t="s">
        <v>1712</v>
      </c>
      <c r="E52" s="30" t="s">
        <v>825</v>
      </c>
      <c r="F52" s="30"/>
      <c r="G52" s="41" t="s">
        <v>1500</v>
      </c>
      <c r="H52" s="30" t="s">
        <v>1714</v>
      </c>
      <c r="I52" s="27" t="s">
        <v>1732</v>
      </c>
      <c r="J52" s="42" t="s">
        <v>669</v>
      </c>
      <c r="K52" s="30" t="s">
        <v>1602</v>
      </c>
      <c r="L52" s="30"/>
      <c r="M52" s="30"/>
      <c r="N52" s="42">
        <v>0</v>
      </c>
      <c r="O52" s="26">
        <v>100</v>
      </c>
      <c r="P52" s="26">
        <v>0</v>
      </c>
      <c r="Q52" s="47" t="s">
        <v>1733</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 t="shared" si="3"/>
        <v>1000000203.1500001</v>
      </c>
      <c r="AU52" s="45">
        <f t="shared" si="1"/>
        <v>1120000227.5280001</v>
      </c>
      <c r="AV52" s="64">
        <v>2019</v>
      </c>
      <c r="AW52" s="30"/>
      <c r="AX52" s="30"/>
      <c r="AY52" s="30" t="s">
        <v>1712</v>
      </c>
      <c r="AZ52" s="30"/>
      <c r="BA52" s="30"/>
      <c r="BB52" s="64" t="s">
        <v>1513</v>
      </c>
      <c r="BC52" s="69" t="s">
        <v>1736</v>
      </c>
      <c r="BD52" s="65" t="s">
        <v>1737</v>
      </c>
      <c r="BE52" s="23"/>
    </row>
    <row r="53" spans="1:212" s="83" customFormat="1" ht="25.5" customHeight="1" x14ac:dyDescent="0.3">
      <c r="A53" s="31"/>
      <c r="B53" s="71" t="s">
        <v>1463</v>
      </c>
      <c r="C53" s="55"/>
      <c r="D53" s="33"/>
      <c r="E53" s="33"/>
      <c r="F53" s="33"/>
      <c r="G53" s="35"/>
      <c r="H53" s="71"/>
      <c r="I53" s="32"/>
      <c r="J53" s="36"/>
      <c r="K53" s="71"/>
      <c r="L53" s="71"/>
      <c r="M53" s="71"/>
      <c r="N53" s="36"/>
      <c r="O53" s="36"/>
      <c r="P53" s="36"/>
      <c r="Q53" s="71"/>
      <c r="R53" s="71"/>
      <c r="S53" s="76"/>
      <c r="T53" s="76"/>
      <c r="U53" s="76"/>
      <c r="V53" s="76"/>
      <c r="W53" s="76"/>
      <c r="X53" s="76"/>
      <c r="Y53" s="73"/>
      <c r="Z53" s="73"/>
      <c r="AA53" s="73"/>
      <c r="AB53" s="37"/>
      <c r="AC53" s="38"/>
      <c r="AD53" s="38"/>
      <c r="AE53" s="38"/>
      <c r="AF53" s="38"/>
      <c r="AG53" s="38"/>
      <c r="AH53" s="38"/>
      <c r="AI53" s="38"/>
      <c r="AJ53" s="38"/>
      <c r="AK53" s="37"/>
      <c r="AL53" s="38"/>
      <c r="AM53" s="38"/>
      <c r="AN53" s="38"/>
      <c r="AO53" s="38"/>
      <c r="AP53" s="38"/>
      <c r="AQ53" s="38"/>
      <c r="AR53" s="38"/>
      <c r="AS53" s="38"/>
      <c r="AT53" s="85">
        <f>SUM(AT9:AT52)</f>
        <v>4944501093</v>
      </c>
      <c r="AU53" s="85">
        <f>SUM(AU9:AU52)</f>
        <v>5537841224.1600008</v>
      </c>
      <c r="AV53" s="71"/>
      <c r="AW53" s="66"/>
      <c r="AX53" s="66"/>
      <c r="AY53" s="66"/>
      <c r="AZ53" s="66"/>
      <c r="BA53" s="31"/>
      <c r="BB53" s="78"/>
      <c r="BC53" s="79"/>
      <c r="BD53" s="80"/>
      <c r="BE53" s="81"/>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row>
    <row r="54" spans="1:212" s="46" customFormat="1" ht="25.5" customHeight="1" x14ac:dyDescent="0.3">
      <c r="A54" s="26" t="s">
        <v>1738</v>
      </c>
      <c r="B54" s="47" t="s">
        <v>1739</v>
      </c>
      <c r="C54" s="40" t="s">
        <v>1740</v>
      </c>
      <c r="D54" s="48" t="s">
        <v>1741</v>
      </c>
      <c r="E54" s="48" t="s">
        <v>825</v>
      </c>
      <c r="F54" s="48"/>
      <c r="G54" s="41" t="s">
        <v>1500</v>
      </c>
      <c r="H54" s="30" t="s">
        <v>1748</v>
      </c>
      <c r="I54" s="42" t="s">
        <v>1747</v>
      </c>
      <c r="J54" s="42"/>
      <c r="K54" s="30" t="s">
        <v>1682</v>
      </c>
      <c r="L54" s="30"/>
      <c r="M54" s="30"/>
      <c r="N54" s="42">
        <v>40</v>
      </c>
      <c r="O54" s="26">
        <v>50</v>
      </c>
      <c r="P54" s="26">
        <v>10</v>
      </c>
      <c r="Q54" s="43" t="s">
        <v>1507</v>
      </c>
      <c r="R54" s="43" t="s">
        <v>842</v>
      </c>
      <c r="S54" s="43"/>
      <c r="T54" s="43"/>
      <c r="U54" s="43"/>
      <c r="V54" s="43">
        <v>1</v>
      </c>
      <c r="W54" s="43">
        <v>2810940363.3600001</v>
      </c>
      <c r="X54" s="43">
        <v>2810940363.3600001</v>
      </c>
      <c r="Y54" s="44">
        <v>1</v>
      </c>
      <c r="Z54" s="44">
        <v>2299863129.7649999</v>
      </c>
      <c r="AA54" s="44">
        <v>2299863129.7649999</v>
      </c>
      <c r="AB54" s="44">
        <v>1</v>
      </c>
      <c r="AC54" s="45">
        <v>2229753818.3850002</v>
      </c>
      <c r="AD54" s="45">
        <v>2229753818.3850002</v>
      </c>
      <c r="AE54" s="45"/>
      <c r="AF54" s="45"/>
      <c r="AG54" s="45"/>
      <c r="AH54" s="45"/>
      <c r="AI54" s="45"/>
      <c r="AJ54" s="45"/>
      <c r="AK54" s="44"/>
      <c r="AL54" s="45"/>
      <c r="AM54" s="45"/>
      <c r="AN54" s="45"/>
      <c r="AO54" s="45"/>
      <c r="AP54" s="45"/>
      <c r="AQ54" s="45"/>
      <c r="AR54" s="45"/>
      <c r="AS54" s="45"/>
      <c r="AT54" s="45">
        <f t="shared" ref="AT54:AT55" si="4">U54+X54+AA54+AD54+AG54+AJ54+AM54+AP54+AS54</f>
        <v>7340557311.5100002</v>
      </c>
      <c r="AU54" s="45">
        <f t="shared" si="1"/>
        <v>8221424188.891201</v>
      </c>
      <c r="AV54" s="64">
        <v>2019</v>
      </c>
      <c r="AW54" s="30" t="s">
        <v>1741</v>
      </c>
      <c r="AX54" s="30"/>
      <c r="AY54" s="30"/>
      <c r="AZ54" s="30"/>
      <c r="BA54" s="30"/>
      <c r="BB54" s="64" t="s">
        <v>1513</v>
      </c>
      <c r="BC54" s="68" t="s">
        <v>1751</v>
      </c>
      <c r="BD54" s="65" t="s">
        <v>1518</v>
      </c>
      <c r="BE54" s="23"/>
    </row>
    <row r="55" spans="1:212" s="46" customFormat="1" ht="25.5" customHeight="1" x14ac:dyDescent="0.3">
      <c r="A55" s="26" t="s">
        <v>1742</v>
      </c>
      <c r="B55" s="47" t="s">
        <v>1743</v>
      </c>
      <c r="C55" s="40" t="s">
        <v>1744</v>
      </c>
      <c r="D55" s="48" t="s">
        <v>1744</v>
      </c>
      <c r="E55" s="48" t="s">
        <v>831</v>
      </c>
      <c r="F55" s="48" t="s">
        <v>1750</v>
      </c>
      <c r="G55" s="41" t="s">
        <v>1500</v>
      </c>
      <c r="H55" s="30" t="s">
        <v>1749</v>
      </c>
      <c r="I55" s="42" t="s">
        <v>1537</v>
      </c>
      <c r="J55" s="42"/>
      <c r="K55" s="30" t="s">
        <v>1746</v>
      </c>
      <c r="L55" s="30"/>
      <c r="M55" s="30"/>
      <c r="N55" s="42">
        <v>0</v>
      </c>
      <c r="O55" s="26">
        <v>100</v>
      </c>
      <c r="P55" s="26">
        <v>0</v>
      </c>
      <c r="Q55" s="43" t="s">
        <v>1507</v>
      </c>
      <c r="R55" s="43" t="s">
        <v>842</v>
      </c>
      <c r="S55" s="43"/>
      <c r="T55" s="43"/>
      <c r="U55" s="43"/>
      <c r="V55" s="43">
        <v>1</v>
      </c>
      <c r="W55" s="43">
        <v>350000000</v>
      </c>
      <c r="X55" s="43">
        <v>350000000</v>
      </c>
      <c r="Y55" s="44">
        <v>1</v>
      </c>
      <c r="Z55" s="44">
        <v>600000000</v>
      </c>
      <c r="AA55" s="44">
        <v>600000000</v>
      </c>
      <c r="AB55" s="44">
        <v>1</v>
      </c>
      <c r="AC55" s="45">
        <v>1921382416.96</v>
      </c>
      <c r="AD55" s="45">
        <v>1921382416.96</v>
      </c>
      <c r="AE55" s="45"/>
      <c r="AF55" s="45"/>
      <c r="AG55" s="45"/>
      <c r="AH55" s="45"/>
      <c r="AI55" s="45"/>
      <c r="AJ55" s="45"/>
      <c r="AK55" s="44"/>
      <c r="AL55" s="45"/>
      <c r="AM55" s="45"/>
      <c r="AN55" s="45"/>
      <c r="AO55" s="45"/>
      <c r="AP55" s="45"/>
      <c r="AQ55" s="45"/>
      <c r="AR55" s="45"/>
      <c r="AS55" s="45"/>
      <c r="AT55" s="45">
        <f t="shared" si="4"/>
        <v>2871382416.96</v>
      </c>
      <c r="AU55" s="45">
        <f t="shared" si="1"/>
        <v>3215948306.9952002</v>
      </c>
      <c r="AV55" s="64">
        <v>2019</v>
      </c>
      <c r="AW55" s="30" t="s">
        <v>1745</v>
      </c>
      <c r="AX55" s="30"/>
      <c r="AY55" s="30"/>
      <c r="AZ55" s="30"/>
      <c r="BA55" s="30"/>
      <c r="BB55" s="64" t="s">
        <v>1752</v>
      </c>
      <c r="BC55" s="68" t="s">
        <v>1753</v>
      </c>
      <c r="BD55" s="65" t="s">
        <v>1754</v>
      </c>
      <c r="BE55" s="23"/>
    </row>
    <row r="56" spans="1:212" s="46" customFormat="1" ht="25.5" customHeight="1" x14ac:dyDescent="0.3">
      <c r="A56" s="26" t="s">
        <v>1488</v>
      </c>
      <c r="B56" s="47" t="s">
        <v>1489</v>
      </c>
      <c r="C56" s="40" t="s">
        <v>1490</v>
      </c>
      <c r="D56" s="48" t="s">
        <v>1490</v>
      </c>
      <c r="E56" s="48" t="s">
        <v>825</v>
      </c>
      <c r="F56" s="48"/>
      <c r="G56" s="41" t="s">
        <v>1500</v>
      </c>
      <c r="H56" s="30" t="s">
        <v>1501</v>
      </c>
      <c r="I56" s="42" t="s">
        <v>1502</v>
      </c>
      <c r="J56" s="42"/>
      <c r="K56" s="30" t="s">
        <v>1505</v>
      </c>
      <c r="L56" s="30"/>
      <c r="M56" s="30"/>
      <c r="N56" s="42">
        <v>0</v>
      </c>
      <c r="O56" s="26">
        <v>100</v>
      </c>
      <c r="P56" s="26">
        <v>0</v>
      </c>
      <c r="Q56" s="43" t="s">
        <v>1507</v>
      </c>
      <c r="R56" s="43" t="s">
        <v>842</v>
      </c>
      <c r="S56" s="43"/>
      <c r="T56" s="43"/>
      <c r="U56" s="43"/>
      <c r="V56" s="43"/>
      <c r="W56" s="43"/>
      <c r="X56" s="43"/>
      <c r="Y56" s="44">
        <v>1</v>
      </c>
      <c r="Z56" s="44">
        <v>30000000</v>
      </c>
      <c r="AA56" s="44">
        <v>30000000</v>
      </c>
      <c r="AB56" s="44">
        <v>1</v>
      </c>
      <c r="AC56" s="45">
        <v>31500000</v>
      </c>
      <c r="AD56" s="45">
        <v>31500000</v>
      </c>
      <c r="AE56" s="45">
        <v>1</v>
      </c>
      <c r="AF56" s="45">
        <v>32760000</v>
      </c>
      <c r="AG56" s="45">
        <v>32760000</v>
      </c>
      <c r="AH56" s="45">
        <v>1</v>
      </c>
      <c r="AI56" s="45">
        <v>34070400</v>
      </c>
      <c r="AJ56" s="45">
        <v>34070400</v>
      </c>
      <c r="AK56" s="44">
        <v>1</v>
      </c>
      <c r="AL56" s="45">
        <v>35433216</v>
      </c>
      <c r="AM56" s="45">
        <v>35433216</v>
      </c>
      <c r="AN56" s="45"/>
      <c r="AO56" s="45"/>
      <c r="AP56" s="45"/>
      <c r="AQ56" s="45"/>
      <c r="AR56" s="45"/>
      <c r="AS56" s="45"/>
      <c r="AT56" s="45">
        <f>U56+X56+AA56+AD56+AG56+AJ56+AM56+AP56+AS56</f>
        <v>163763616</v>
      </c>
      <c r="AU56" s="45">
        <f>AT56*1.12</f>
        <v>183415249.92000002</v>
      </c>
      <c r="AV56" s="30" t="s">
        <v>1511</v>
      </c>
      <c r="AW56" s="30" t="s">
        <v>1512</v>
      </c>
      <c r="AX56" s="30"/>
      <c r="AY56" s="30"/>
      <c r="AZ56" s="30"/>
      <c r="BA56" s="30"/>
      <c r="BB56" s="64" t="s">
        <v>1513</v>
      </c>
      <c r="BC56" s="68" t="s">
        <v>1514</v>
      </c>
      <c r="BD56" s="65" t="s">
        <v>1515</v>
      </c>
      <c r="BE56" s="23"/>
    </row>
    <row r="57" spans="1:212" s="46" customFormat="1" ht="25.5" customHeight="1" x14ac:dyDescent="0.3">
      <c r="A57" s="26" t="s">
        <v>1491</v>
      </c>
      <c r="B57" s="47" t="s">
        <v>1492</v>
      </c>
      <c r="C57" s="40" t="s">
        <v>1493</v>
      </c>
      <c r="D57" s="48" t="s">
        <v>1494</v>
      </c>
      <c r="E57" s="48" t="s">
        <v>831</v>
      </c>
      <c r="F57" s="48"/>
      <c r="G57" s="41" t="s">
        <v>1500</v>
      </c>
      <c r="H57" s="30" t="s">
        <v>1501</v>
      </c>
      <c r="I57" s="42" t="s">
        <v>1503</v>
      </c>
      <c r="J57" s="42"/>
      <c r="K57" s="30" t="s">
        <v>1506</v>
      </c>
      <c r="L57" s="30"/>
      <c r="M57" s="30"/>
      <c r="N57" s="42">
        <v>0</v>
      </c>
      <c r="O57" s="26">
        <v>100</v>
      </c>
      <c r="P57" s="26">
        <v>0</v>
      </c>
      <c r="Q57" s="43" t="s">
        <v>1507</v>
      </c>
      <c r="R57" s="43" t="s">
        <v>842</v>
      </c>
      <c r="S57" s="43"/>
      <c r="T57" s="43"/>
      <c r="U57" s="43"/>
      <c r="V57" s="43"/>
      <c r="W57" s="43"/>
      <c r="X57" s="43"/>
      <c r="Y57" s="44">
        <v>1</v>
      </c>
      <c r="Z57" s="44">
        <v>2102448286.6071427</v>
      </c>
      <c r="AA57" s="44">
        <v>2102448286.6071427</v>
      </c>
      <c r="AB57" s="44">
        <v>1</v>
      </c>
      <c r="AC57" s="45">
        <v>11213057524.999998</v>
      </c>
      <c r="AD57" s="45">
        <v>11213057524.999998</v>
      </c>
      <c r="AE57" s="45">
        <v>1</v>
      </c>
      <c r="AF57" s="45">
        <v>14016321907.142857</v>
      </c>
      <c r="AG57" s="45">
        <v>14016321907.142857</v>
      </c>
      <c r="AH57" s="45">
        <v>1</v>
      </c>
      <c r="AI57" s="45">
        <v>14016321907.142857</v>
      </c>
      <c r="AJ57" s="45">
        <v>14016321907.142857</v>
      </c>
      <c r="AK57" s="44">
        <v>1</v>
      </c>
      <c r="AL57" s="45">
        <v>14016321907.142857</v>
      </c>
      <c r="AM57" s="45">
        <v>14016321907.142857</v>
      </c>
      <c r="AN57" s="45">
        <v>1</v>
      </c>
      <c r="AO57" s="45">
        <v>8409793146.4285698</v>
      </c>
      <c r="AP57" s="45">
        <v>8409793146.4285707</v>
      </c>
      <c r="AQ57" s="45">
        <v>1</v>
      </c>
      <c r="AR57" s="45">
        <v>6307344859.8214283</v>
      </c>
      <c r="AS57" s="45">
        <v>6307344859.8214283</v>
      </c>
      <c r="AT57" s="45">
        <f t="shared" ref="AT57:AT58" si="5">U57+X57+AA57+AD57+AG57+AJ57+AM57+AP57+AS57</f>
        <v>70081609539.285706</v>
      </c>
      <c r="AU57" s="45">
        <f t="shared" ref="AU57:AU58" si="6">AT57*1.12</f>
        <v>78491402684</v>
      </c>
      <c r="AV57" s="30" t="s">
        <v>1511</v>
      </c>
      <c r="AW57" s="30" t="s">
        <v>1494</v>
      </c>
      <c r="AX57" s="30"/>
      <c r="AY57" s="30"/>
      <c r="AZ57" s="30"/>
      <c r="BA57" s="30"/>
      <c r="BB57" s="64" t="s">
        <v>1516</v>
      </c>
      <c r="BC57" s="68" t="s">
        <v>1517</v>
      </c>
      <c r="BD57" s="65" t="s">
        <v>1518</v>
      </c>
      <c r="BE57" s="23"/>
    </row>
    <row r="58" spans="1:212" s="103" customFormat="1" ht="25.5" customHeight="1" x14ac:dyDescent="0.3">
      <c r="A58" s="96" t="s">
        <v>1495</v>
      </c>
      <c r="B58" s="97" t="s">
        <v>1496</v>
      </c>
      <c r="C58" s="97" t="s">
        <v>1497</v>
      </c>
      <c r="D58" s="96" t="s">
        <v>1498</v>
      </c>
      <c r="E58" s="96" t="s">
        <v>831</v>
      </c>
      <c r="F58" s="96" t="s">
        <v>1499</v>
      </c>
      <c r="G58" s="98" t="s">
        <v>1500</v>
      </c>
      <c r="H58" s="99" t="s">
        <v>1501</v>
      </c>
      <c r="I58" s="96" t="s">
        <v>1504</v>
      </c>
      <c r="J58" s="96"/>
      <c r="K58" s="99" t="s">
        <v>1505</v>
      </c>
      <c r="L58" s="99"/>
      <c r="M58" s="99"/>
      <c r="N58" s="96">
        <v>0</v>
      </c>
      <c r="O58" s="96">
        <v>100</v>
      </c>
      <c r="P58" s="96">
        <v>0</v>
      </c>
      <c r="Q58" s="99" t="s">
        <v>1507</v>
      </c>
      <c r="R58" s="99" t="s">
        <v>842</v>
      </c>
      <c r="S58" s="99"/>
      <c r="T58" s="99"/>
      <c r="U58" s="99"/>
      <c r="V58" s="99"/>
      <c r="W58" s="99"/>
      <c r="X58" s="99"/>
      <c r="Y58" s="100">
        <v>1</v>
      </c>
      <c r="Z58" s="100">
        <v>107270400</v>
      </c>
      <c r="AA58" s="100"/>
      <c r="AB58" s="100">
        <v>1</v>
      </c>
      <c r="AC58" s="100">
        <v>107270400</v>
      </c>
      <c r="AD58" s="100"/>
      <c r="AE58" s="100">
        <v>1</v>
      </c>
      <c r="AF58" s="100">
        <v>107270400</v>
      </c>
      <c r="AG58" s="100"/>
      <c r="AH58" s="100">
        <v>1</v>
      </c>
      <c r="AI58" s="100">
        <v>107270400</v>
      </c>
      <c r="AJ58" s="100"/>
      <c r="AK58" s="100">
        <v>1</v>
      </c>
      <c r="AL58" s="100">
        <v>107270400</v>
      </c>
      <c r="AM58" s="100"/>
      <c r="AN58" s="100"/>
      <c r="AO58" s="100"/>
      <c r="AP58" s="100"/>
      <c r="AQ58" s="100"/>
      <c r="AR58" s="100"/>
      <c r="AS58" s="100"/>
      <c r="AT58" s="100">
        <f t="shared" si="5"/>
        <v>0</v>
      </c>
      <c r="AU58" s="100">
        <f t="shared" si="6"/>
        <v>0</v>
      </c>
      <c r="AV58" s="99" t="s">
        <v>1511</v>
      </c>
      <c r="AW58" s="99" t="s">
        <v>1498</v>
      </c>
      <c r="AX58" s="99"/>
      <c r="AY58" s="99"/>
      <c r="AZ58" s="99"/>
      <c r="BA58" s="99"/>
      <c r="BB58" s="96" t="s">
        <v>1513</v>
      </c>
      <c r="BC58" s="101" t="s">
        <v>1519</v>
      </c>
      <c r="BD58" s="102" t="s">
        <v>1520</v>
      </c>
      <c r="BE58" s="97"/>
    </row>
    <row r="59" spans="1:212" s="83" customFormat="1" ht="25.5" customHeight="1" x14ac:dyDescent="0.3">
      <c r="A59" s="49"/>
      <c r="B59" s="71" t="s">
        <v>1464</v>
      </c>
      <c r="C59" s="34"/>
      <c r="D59" s="34"/>
      <c r="E59" s="34"/>
      <c r="F59" s="34"/>
      <c r="G59" s="35"/>
      <c r="H59" s="71"/>
      <c r="I59" s="39"/>
      <c r="J59" s="71"/>
      <c r="K59" s="71"/>
      <c r="L59" s="71"/>
      <c r="M59" s="71"/>
      <c r="N59" s="36"/>
      <c r="O59" s="36"/>
      <c r="P59" s="36"/>
      <c r="Q59" s="34"/>
      <c r="R59" s="71"/>
      <c r="S59" s="76"/>
      <c r="T59" s="76"/>
      <c r="U59" s="76"/>
      <c r="V59" s="76"/>
      <c r="W59" s="76"/>
      <c r="X59" s="76"/>
      <c r="Y59" s="73"/>
      <c r="Z59" s="73"/>
      <c r="AA59" s="73"/>
      <c r="AB59" s="37"/>
      <c r="AC59" s="38"/>
      <c r="AD59" s="38"/>
      <c r="AE59" s="38"/>
      <c r="AF59" s="38"/>
      <c r="AG59" s="38"/>
      <c r="AH59" s="38"/>
      <c r="AI59" s="38"/>
      <c r="AJ59" s="38"/>
      <c r="AK59" s="37"/>
      <c r="AL59" s="38"/>
      <c r="AM59" s="38"/>
      <c r="AN59" s="38"/>
      <c r="AO59" s="38"/>
      <c r="AP59" s="38"/>
      <c r="AQ59" s="38"/>
      <c r="AR59" s="38"/>
      <c r="AS59" s="38"/>
      <c r="AT59" s="75">
        <f>SUM(AT54:AT58)</f>
        <v>80457312883.755707</v>
      </c>
      <c r="AU59" s="75">
        <f>SUM(AU54:AU58)</f>
        <v>90112190429.806396</v>
      </c>
      <c r="AV59" s="71"/>
      <c r="AW59" s="72"/>
      <c r="AX59" s="72"/>
      <c r="AY59" s="72"/>
      <c r="AZ59" s="72"/>
      <c r="BA59" s="32"/>
      <c r="BB59" s="78"/>
      <c r="BC59" s="84"/>
      <c r="BD59" s="80"/>
      <c r="BE59" s="81"/>
    </row>
    <row r="60" spans="1:212" s="46" customFormat="1" ht="18.75" customHeight="1" x14ac:dyDescent="0.3">
      <c r="A60" s="26" t="s">
        <v>1639</v>
      </c>
      <c r="B60" s="47" t="s">
        <v>1640</v>
      </c>
      <c r="C60" s="40" t="s">
        <v>1641</v>
      </c>
      <c r="D60" s="48" t="s">
        <v>1672</v>
      </c>
      <c r="E60" s="48" t="s">
        <v>831</v>
      </c>
      <c r="F60" s="48" t="s">
        <v>815</v>
      </c>
      <c r="G60" s="41" t="s">
        <v>1500</v>
      </c>
      <c r="H60" s="30" t="s">
        <v>1676</v>
      </c>
      <c r="I60" s="42" t="s">
        <v>1598</v>
      </c>
      <c r="J60" s="42"/>
      <c r="K60" s="30" t="s">
        <v>1600</v>
      </c>
      <c r="L60" s="30"/>
      <c r="M60" s="30"/>
      <c r="N60" s="42">
        <v>100</v>
      </c>
      <c r="O60" s="26">
        <v>0</v>
      </c>
      <c r="P60" s="26">
        <v>0</v>
      </c>
      <c r="Q60" s="43" t="s">
        <v>1542</v>
      </c>
      <c r="R60" s="43" t="s">
        <v>842</v>
      </c>
      <c r="S60" s="44">
        <v>1</v>
      </c>
      <c r="T60" s="44">
        <v>891000</v>
      </c>
      <c r="U60" s="44">
        <v>891000</v>
      </c>
      <c r="V60" s="44">
        <v>1</v>
      </c>
      <c r="W60" s="44">
        <v>594000</v>
      </c>
      <c r="X60" s="44">
        <v>594000</v>
      </c>
      <c r="Y60" s="44"/>
      <c r="Z60" s="44"/>
      <c r="AA60" s="44"/>
      <c r="AB60" s="44"/>
      <c r="AC60" s="45"/>
      <c r="AD60" s="45"/>
      <c r="AE60" s="45"/>
      <c r="AF60" s="45"/>
      <c r="AG60" s="45"/>
      <c r="AH60" s="45"/>
      <c r="AI60" s="45"/>
      <c r="AJ60" s="45"/>
      <c r="AK60" s="44"/>
      <c r="AL60" s="45"/>
      <c r="AM60" s="45"/>
      <c r="AN60" s="45"/>
      <c r="AO60" s="45"/>
      <c r="AP60" s="45"/>
      <c r="AQ60" s="45"/>
      <c r="AR60" s="45"/>
      <c r="AS60" s="45"/>
      <c r="AT60" s="45">
        <f t="shared" ref="AT60:AT93" si="7">U60+X60+AA60+AD60+AG60+AJ60+AM60+AP60+AS60</f>
        <v>1485000</v>
      </c>
      <c r="AU60" s="45">
        <f t="shared" ref="AU60:AU93" si="8">AT60*1.12</f>
        <v>1663200.0000000002</v>
      </c>
      <c r="AV60" s="64">
        <v>2018</v>
      </c>
      <c r="AW60" s="30" t="s">
        <v>1692</v>
      </c>
      <c r="AX60" s="30"/>
      <c r="AY60" s="30"/>
      <c r="AZ60" s="30"/>
      <c r="BA60" s="30"/>
      <c r="BB60" s="64" t="s">
        <v>1513</v>
      </c>
      <c r="BC60" s="68" t="s">
        <v>1683</v>
      </c>
      <c r="BD60" s="65"/>
      <c r="BE60" s="23"/>
    </row>
    <row r="61" spans="1:212" s="46" customFormat="1" ht="18.75" customHeight="1" x14ac:dyDescent="0.3">
      <c r="A61" s="26" t="s">
        <v>1642</v>
      </c>
      <c r="B61" s="47" t="s">
        <v>1640</v>
      </c>
      <c r="C61" s="40" t="s">
        <v>1641</v>
      </c>
      <c r="D61" s="48" t="s">
        <v>1672</v>
      </c>
      <c r="E61" s="48" t="s">
        <v>831</v>
      </c>
      <c r="F61" s="48" t="s">
        <v>815</v>
      </c>
      <c r="G61" s="41" t="s">
        <v>1500</v>
      </c>
      <c r="H61" s="30" t="s">
        <v>1676</v>
      </c>
      <c r="I61" s="42" t="s">
        <v>1598</v>
      </c>
      <c r="J61" s="42"/>
      <c r="K61" s="30" t="s">
        <v>1600</v>
      </c>
      <c r="L61" s="30"/>
      <c r="M61" s="30"/>
      <c r="N61" s="42">
        <v>100</v>
      </c>
      <c r="O61" s="26">
        <v>0</v>
      </c>
      <c r="P61" s="26">
        <v>0</v>
      </c>
      <c r="Q61" s="43" t="s">
        <v>1542</v>
      </c>
      <c r="R61" s="43" t="s">
        <v>842</v>
      </c>
      <c r="S61" s="44">
        <v>1</v>
      </c>
      <c r="T61" s="44">
        <v>445500</v>
      </c>
      <c r="U61" s="44">
        <v>445500</v>
      </c>
      <c r="V61" s="44">
        <v>1</v>
      </c>
      <c r="W61" s="44">
        <v>297000</v>
      </c>
      <c r="X61" s="44">
        <v>297000</v>
      </c>
      <c r="Y61" s="44"/>
      <c r="Z61" s="44"/>
      <c r="AA61" s="44"/>
      <c r="AB61" s="44"/>
      <c r="AC61" s="45"/>
      <c r="AD61" s="45"/>
      <c r="AE61" s="45"/>
      <c r="AF61" s="45"/>
      <c r="AG61" s="45"/>
      <c r="AH61" s="45"/>
      <c r="AI61" s="45"/>
      <c r="AJ61" s="45"/>
      <c r="AK61" s="44"/>
      <c r="AL61" s="45"/>
      <c r="AM61" s="45"/>
      <c r="AN61" s="45"/>
      <c r="AO61" s="45"/>
      <c r="AP61" s="45"/>
      <c r="AQ61" s="45"/>
      <c r="AR61" s="45"/>
      <c r="AS61" s="45"/>
      <c r="AT61" s="45">
        <f t="shared" si="7"/>
        <v>742500</v>
      </c>
      <c r="AU61" s="45">
        <f t="shared" si="8"/>
        <v>831600.00000000012</v>
      </c>
      <c r="AV61" s="64">
        <v>2018</v>
      </c>
      <c r="AW61" s="30" t="s">
        <v>1693</v>
      </c>
      <c r="AX61" s="30"/>
      <c r="AY61" s="30"/>
      <c r="AZ61" s="30"/>
      <c r="BA61" s="30"/>
      <c r="BB61" s="64" t="s">
        <v>1513</v>
      </c>
      <c r="BC61" s="68" t="s">
        <v>1683</v>
      </c>
      <c r="BD61" s="65"/>
      <c r="BE61" s="23"/>
    </row>
    <row r="62" spans="1:212" s="46" customFormat="1" ht="18.75" customHeight="1" x14ac:dyDescent="0.3">
      <c r="A62" s="26" t="s">
        <v>1643</v>
      </c>
      <c r="B62" s="47" t="s">
        <v>1640</v>
      </c>
      <c r="C62" s="40" t="s">
        <v>1641</v>
      </c>
      <c r="D62" s="48" t="s">
        <v>1672</v>
      </c>
      <c r="E62" s="48" t="s">
        <v>831</v>
      </c>
      <c r="F62" s="48" t="s">
        <v>815</v>
      </c>
      <c r="G62" s="41" t="s">
        <v>1500</v>
      </c>
      <c r="H62" s="30" t="s">
        <v>1597</v>
      </c>
      <c r="I62" s="42" t="s">
        <v>1675</v>
      </c>
      <c r="J62" s="42"/>
      <c r="K62" s="30" t="s">
        <v>1600</v>
      </c>
      <c r="L62" s="30"/>
      <c r="M62" s="30"/>
      <c r="N62" s="42">
        <v>100</v>
      </c>
      <c r="O62" s="26">
        <v>0</v>
      </c>
      <c r="P62" s="26">
        <v>0</v>
      </c>
      <c r="Q62" s="43" t="s">
        <v>1542</v>
      </c>
      <c r="R62" s="43" t="s">
        <v>842</v>
      </c>
      <c r="S62" s="44">
        <v>1</v>
      </c>
      <c r="T62" s="44">
        <v>57510000</v>
      </c>
      <c r="U62" s="44">
        <v>57510000</v>
      </c>
      <c r="V62" s="44">
        <v>1</v>
      </c>
      <c r="W62" s="44">
        <v>57510000</v>
      </c>
      <c r="X62" s="44">
        <v>57510000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115020000</v>
      </c>
      <c r="AU62" s="45">
        <f t="shared" si="8"/>
        <v>128822400.00000001</v>
      </c>
      <c r="AV62" s="64">
        <v>2018</v>
      </c>
      <c r="AW62" s="30" t="s">
        <v>1694</v>
      </c>
      <c r="AX62" s="30"/>
      <c r="AY62" s="30"/>
      <c r="AZ62" s="30"/>
      <c r="BA62" s="30"/>
      <c r="BB62" s="64" t="s">
        <v>1513</v>
      </c>
      <c r="BC62" s="68" t="s">
        <v>1683</v>
      </c>
      <c r="BD62" s="65"/>
      <c r="BE62" s="23"/>
    </row>
    <row r="63" spans="1:212" s="46" customFormat="1" ht="18.75" customHeight="1" x14ac:dyDescent="0.3">
      <c r="A63" s="26" t="s">
        <v>1644</v>
      </c>
      <c r="B63" s="47" t="s">
        <v>1645</v>
      </c>
      <c r="C63" s="40" t="s">
        <v>1646</v>
      </c>
      <c r="D63" s="48" t="s">
        <v>1646</v>
      </c>
      <c r="E63" s="48" t="s">
        <v>831</v>
      </c>
      <c r="F63" s="48" t="s">
        <v>799</v>
      </c>
      <c r="G63" s="41" t="s">
        <v>1500</v>
      </c>
      <c r="H63" s="30" t="s">
        <v>1597</v>
      </c>
      <c r="I63" s="42" t="s">
        <v>1675</v>
      </c>
      <c r="J63" s="42"/>
      <c r="K63" s="30" t="s">
        <v>1600</v>
      </c>
      <c r="L63" s="30"/>
      <c r="M63" s="30"/>
      <c r="N63" s="42">
        <v>0</v>
      </c>
      <c r="O63" s="26">
        <v>100</v>
      </c>
      <c r="P63" s="26">
        <v>0</v>
      </c>
      <c r="Q63" s="43" t="s">
        <v>1542</v>
      </c>
      <c r="R63" s="43" t="s">
        <v>842</v>
      </c>
      <c r="S63" s="44">
        <v>1</v>
      </c>
      <c r="T63" s="44">
        <v>19629000</v>
      </c>
      <c r="U63" s="44">
        <v>19629000</v>
      </c>
      <c r="V63" s="44">
        <v>1</v>
      </c>
      <c r="W63" s="44">
        <v>304692428.56999999</v>
      </c>
      <c r="X63" s="44">
        <v>304692428.56999999</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324321428.56999999</v>
      </c>
      <c r="AU63" s="45">
        <f t="shared" si="8"/>
        <v>363239999.99840003</v>
      </c>
      <c r="AV63" s="64">
        <v>2018</v>
      </c>
      <c r="AW63" s="30" t="s">
        <v>1695</v>
      </c>
      <c r="AX63" s="30"/>
      <c r="AY63" s="30"/>
      <c r="AZ63" s="30"/>
      <c r="BA63" s="30"/>
      <c r="BB63" s="64" t="s">
        <v>1513</v>
      </c>
      <c r="BC63" s="68" t="s">
        <v>1684</v>
      </c>
      <c r="BD63" s="65"/>
      <c r="BE63" s="23"/>
    </row>
    <row r="64" spans="1:212" s="46" customFormat="1" ht="18.75" customHeight="1" x14ac:dyDescent="0.3">
      <c r="A64" s="26" t="s">
        <v>1647</v>
      </c>
      <c r="B64" s="47" t="s">
        <v>1648</v>
      </c>
      <c r="C64" s="40" t="s">
        <v>1649</v>
      </c>
      <c r="D64" s="48" t="s">
        <v>1649</v>
      </c>
      <c r="E64" s="48" t="s">
        <v>825</v>
      </c>
      <c r="F64" s="48"/>
      <c r="G64" s="41" t="s">
        <v>1500</v>
      </c>
      <c r="H64" s="30" t="s">
        <v>1681</v>
      </c>
      <c r="I64" s="42" t="s">
        <v>1675</v>
      </c>
      <c r="J64" s="42"/>
      <c r="K64" s="30" t="s">
        <v>1600</v>
      </c>
      <c r="L64" s="30"/>
      <c r="M64" s="30"/>
      <c r="N64" s="42">
        <v>50</v>
      </c>
      <c r="O64" s="26">
        <v>50</v>
      </c>
      <c r="P64" s="26">
        <v>0</v>
      </c>
      <c r="Q64" s="43" t="s">
        <v>1542</v>
      </c>
      <c r="R64" s="43" t="s">
        <v>842</v>
      </c>
      <c r="S64" s="44">
        <v>1</v>
      </c>
      <c r="T64" s="44">
        <v>6200000</v>
      </c>
      <c r="U64" s="44">
        <v>6200000</v>
      </c>
      <c r="V64" s="44">
        <v>1</v>
      </c>
      <c r="W64" s="44">
        <v>24800000</v>
      </c>
      <c r="X64" s="44">
        <v>24800000</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31000000</v>
      </c>
      <c r="AU64" s="45">
        <f t="shared" si="8"/>
        <v>34720000</v>
      </c>
      <c r="AV64" s="64">
        <v>2018</v>
      </c>
      <c r="AW64" s="30" t="s">
        <v>1696</v>
      </c>
      <c r="AX64" s="30"/>
      <c r="AY64" s="30"/>
      <c r="AZ64" s="30"/>
      <c r="BA64" s="30"/>
      <c r="BB64" s="64" t="s">
        <v>1513</v>
      </c>
      <c r="BC64" s="68" t="s">
        <v>1684</v>
      </c>
      <c r="BD64" s="65"/>
      <c r="BE64" s="23"/>
    </row>
    <row r="65" spans="1:58" s="46" customFormat="1" ht="18.75" customHeight="1" x14ac:dyDescent="0.3">
      <c r="A65" s="26" t="s">
        <v>1650</v>
      </c>
      <c r="B65" s="47" t="s">
        <v>1651</v>
      </c>
      <c r="C65" s="40" t="s">
        <v>1652</v>
      </c>
      <c r="D65" s="48" t="s">
        <v>1652</v>
      </c>
      <c r="E65" s="48" t="s">
        <v>831</v>
      </c>
      <c r="F65" s="48" t="s">
        <v>778</v>
      </c>
      <c r="G65" s="41" t="s">
        <v>1500</v>
      </c>
      <c r="H65" s="30" t="s">
        <v>1680</v>
      </c>
      <c r="I65" s="42" t="s">
        <v>1598</v>
      </c>
      <c r="J65" s="42"/>
      <c r="K65" s="30" t="s">
        <v>1600</v>
      </c>
      <c r="L65" s="30"/>
      <c r="M65" s="30"/>
      <c r="N65" s="42">
        <v>0</v>
      </c>
      <c r="O65" s="26">
        <v>100</v>
      </c>
      <c r="P65" s="26">
        <v>0</v>
      </c>
      <c r="Q65" s="43" t="s">
        <v>1542</v>
      </c>
      <c r="R65" s="43" t="s">
        <v>842</v>
      </c>
      <c r="S65" s="44">
        <v>1</v>
      </c>
      <c r="T65" s="44">
        <v>7668417.8600000003</v>
      </c>
      <c r="U65" s="44">
        <v>7668417.8600000003</v>
      </c>
      <c r="V65" s="44">
        <v>1</v>
      </c>
      <c r="W65" s="44">
        <v>11069727.1</v>
      </c>
      <c r="X65" s="44">
        <v>11069727.1</v>
      </c>
      <c r="Y65" s="44">
        <v>1</v>
      </c>
      <c r="Z65" s="44">
        <v>11457167.5485</v>
      </c>
      <c r="AA65" s="44">
        <v>11457167.5485</v>
      </c>
      <c r="AB65" s="44">
        <v>1</v>
      </c>
      <c r="AC65" s="45">
        <v>11858168.4126975</v>
      </c>
      <c r="AD65" s="45">
        <v>11858168.4126975</v>
      </c>
      <c r="AE65" s="45">
        <v>1</v>
      </c>
      <c r="AF65" s="45">
        <v>12273204.307141911</v>
      </c>
      <c r="AG65" s="45">
        <v>12273204.307141911</v>
      </c>
      <c r="AH65" s="45"/>
      <c r="AI65" s="45"/>
      <c r="AJ65" s="45"/>
      <c r="AK65" s="44"/>
      <c r="AL65" s="45"/>
      <c r="AM65" s="45"/>
      <c r="AN65" s="45"/>
      <c r="AO65" s="45"/>
      <c r="AP65" s="45"/>
      <c r="AQ65" s="45"/>
      <c r="AR65" s="45"/>
      <c r="AS65" s="45"/>
      <c r="AT65" s="45">
        <f t="shared" si="7"/>
        <v>54326685.228339419</v>
      </c>
      <c r="AU65" s="45">
        <f t="shared" si="8"/>
        <v>60845887.455740154</v>
      </c>
      <c r="AV65" s="64">
        <v>2018</v>
      </c>
      <c r="AW65" s="30" t="s">
        <v>1697</v>
      </c>
      <c r="AX65" s="30"/>
      <c r="AY65" s="30"/>
      <c r="AZ65" s="30"/>
      <c r="BA65" s="30"/>
      <c r="BB65" s="64" t="s">
        <v>1513</v>
      </c>
      <c r="BC65" s="68" t="s">
        <v>1685</v>
      </c>
      <c r="BD65" s="65"/>
      <c r="BE65" s="23"/>
    </row>
    <row r="66" spans="1:58" s="46" customFormat="1" ht="18.75" customHeight="1" x14ac:dyDescent="0.3">
      <c r="A66" s="26" t="s">
        <v>1653</v>
      </c>
      <c r="B66" s="47" t="s">
        <v>1654</v>
      </c>
      <c r="C66" s="40" t="s">
        <v>1655</v>
      </c>
      <c r="D66" s="48" t="s">
        <v>1655</v>
      </c>
      <c r="E66" s="48" t="s">
        <v>831</v>
      </c>
      <c r="F66" s="48" t="s">
        <v>817</v>
      </c>
      <c r="G66" s="41" t="s">
        <v>1500</v>
      </c>
      <c r="H66" s="30" t="s">
        <v>1680</v>
      </c>
      <c r="I66" s="42" t="s">
        <v>1598</v>
      </c>
      <c r="J66" s="42"/>
      <c r="K66" s="30" t="s">
        <v>1600</v>
      </c>
      <c r="L66" s="30"/>
      <c r="M66" s="30"/>
      <c r="N66" s="42">
        <v>100</v>
      </c>
      <c r="O66" s="26">
        <v>0</v>
      </c>
      <c r="P66" s="26">
        <v>0</v>
      </c>
      <c r="Q66" s="43" t="s">
        <v>1542</v>
      </c>
      <c r="R66" s="43" t="s">
        <v>842</v>
      </c>
      <c r="S66" s="44">
        <v>1</v>
      </c>
      <c r="T66" s="44">
        <v>8500000</v>
      </c>
      <c r="U66" s="44">
        <v>8500000</v>
      </c>
      <c r="V66" s="44">
        <v>1</v>
      </c>
      <c r="W66" s="44">
        <v>22100000</v>
      </c>
      <c r="X66" s="44">
        <v>22100000</v>
      </c>
      <c r="Y66" s="44"/>
      <c r="Z66" s="44"/>
      <c r="AA66" s="44"/>
      <c r="AB66" s="44"/>
      <c r="AC66" s="45"/>
      <c r="AD66" s="45"/>
      <c r="AE66" s="45"/>
      <c r="AF66" s="45"/>
      <c r="AG66" s="45"/>
      <c r="AH66" s="45"/>
      <c r="AI66" s="45"/>
      <c r="AJ66" s="45"/>
      <c r="AK66" s="44"/>
      <c r="AL66" s="45"/>
      <c r="AM66" s="45"/>
      <c r="AN66" s="45"/>
      <c r="AO66" s="45"/>
      <c r="AP66" s="45"/>
      <c r="AQ66" s="45"/>
      <c r="AR66" s="45"/>
      <c r="AS66" s="45"/>
      <c r="AT66" s="45">
        <f t="shared" si="7"/>
        <v>30600000</v>
      </c>
      <c r="AU66" s="45">
        <f t="shared" si="8"/>
        <v>34272000</v>
      </c>
      <c r="AV66" s="64">
        <v>2018</v>
      </c>
      <c r="AW66" s="30" t="s">
        <v>1698</v>
      </c>
      <c r="AX66" s="30"/>
      <c r="AY66" s="30"/>
      <c r="AZ66" s="30"/>
      <c r="BA66" s="30"/>
      <c r="BB66" s="64" t="s">
        <v>1513</v>
      </c>
      <c r="BC66" s="68" t="s">
        <v>1686</v>
      </c>
      <c r="BD66" s="65"/>
      <c r="BE66" s="23"/>
    </row>
    <row r="67" spans="1:58" s="46" customFormat="1" ht="18.75" customHeight="1" x14ac:dyDescent="0.3">
      <c r="A67" s="26" t="s">
        <v>1656</v>
      </c>
      <c r="B67" s="47" t="s">
        <v>1657</v>
      </c>
      <c r="C67" s="40" t="s">
        <v>1658</v>
      </c>
      <c r="D67" s="48" t="s">
        <v>1658</v>
      </c>
      <c r="E67" s="48" t="s">
        <v>831</v>
      </c>
      <c r="F67" s="48" t="s">
        <v>1674</v>
      </c>
      <c r="G67" s="41" t="s">
        <v>1500</v>
      </c>
      <c r="H67" s="30" t="s">
        <v>1679</v>
      </c>
      <c r="I67" s="42" t="s">
        <v>1598</v>
      </c>
      <c r="J67" s="42"/>
      <c r="K67" s="30" t="s">
        <v>1600</v>
      </c>
      <c r="L67" s="30"/>
      <c r="M67" s="30"/>
      <c r="N67" s="42">
        <v>0</v>
      </c>
      <c r="O67" s="26">
        <v>100</v>
      </c>
      <c r="P67" s="26">
        <v>0</v>
      </c>
      <c r="Q67" s="43" t="s">
        <v>1542</v>
      </c>
      <c r="R67" s="43" t="s">
        <v>842</v>
      </c>
      <c r="S67" s="44">
        <v>1</v>
      </c>
      <c r="T67" s="44">
        <v>1500000</v>
      </c>
      <c r="U67" s="44">
        <v>1500000</v>
      </c>
      <c r="V67" s="44">
        <v>1</v>
      </c>
      <c r="W67" s="44">
        <v>126500000</v>
      </c>
      <c r="X67" s="44">
        <v>126500000</v>
      </c>
      <c r="Y67" s="44"/>
      <c r="Z67" s="44"/>
      <c r="AA67" s="44"/>
      <c r="AB67" s="44"/>
      <c r="AC67" s="45"/>
      <c r="AD67" s="45"/>
      <c r="AE67" s="45"/>
      <c r="AF67" s="45"/>
      <c r="AG67" s="45"/>
      <c r="AH67" s="45"/>
      <c r="AI67" s="45"/>
      <c r="AJ67" s="45"/>
      <c r="AK67" s="44"/>
      <c r="AL67" s="45"/>
      <c r="AM67" s="45"/>
      <c r="AN67" s="45"/>
      <c r="AO67" s="45"/>
      <c r="AP67" s="45"/>
      <c r="AQ67" s="45"/>
      <c r="AR67" s="45"/>
      <c r="AS67" s="45"/>
      <c r="AT67" s="45">
        <f t="shared" si="7"/>
        <v>128000000</v>
      </c>
      <c r="AU67" s="45">
        <f t="shared" si="8"/>
        <v>143360000</v>
      </c>
      <c r="AV67" s="64">
        <v>2018</v>
      </c>
      <c r="AW67" s="30" t="s">
        <v>1699</v>
      </c>
      <c r="AX67" s="30"/>
      <c r="AY67" s="30"/>
      <c r="AZ67" s="30"/>
      <c r="BA67" s="30"/>
      <c r="BB67" s="64" t="s">
        <v>1513</v>
      </c>
      <c r="BC67" s="68" t="s">
        <v>1610</v>
      </c>
      <c r="BD67" s="65"/>
      <c r="BE67" s="23"/>
    </row>
    <row r="68" spans="1:58" s="46" customFormat="1" ht="18.75" customHeight="1" x14ac:dyDescent="0.3">
      <c r="A68" s="26" t="s">
        <v>1659</v>
      </c>
      <c r="B68" s="47" t="s">
        <v>1660</v>
      </c>
      <c r="C68" s="40" t="s">
        <v>1661</v>
      </c>
      <c r="D68" s="48" t="s">
        <v>1661</v>
      </c>
      <c r="E68" s="48" t="s">
        <v>825</v>
      </c>
      <c r="F68" s="48"/>
      <c r="G68" s="41" t="s">
        <v>1500</v>
      </c>
      <c r="H68" s="30" t="s">
        <v>1597</v>
      </c>
      <c r="I68" s="42" t="s">
        <v>1598</v>
      </c>
      <c r="J68" s="42"/>
      <c r="K68" s="30" t="s">
        <v>1604</v>
      </c>
      <c r="L68" s="30"/>
      <c r="M68" s="30"/>
      <c r="N68" s="42">
        <v>0</v>
      </c>
      <c r="O68" s="26">
        <v>100</v>
      </c>
      <c r="P68" s="26">
        <v>0</v>
      </c>
      <c r="Q68" s="43" t="s">
        <v>1542</v>
      </c>
      <c r="R68" s="43" t="s">
        <v>842</v>
      </c>
      <c r="S68" s="44">
        <v>1</v>
      </c>
      <c r="T68" s="44">
        <v>25000000</v>
      </c>
      <c r="U68" s="44">
        <v>25000000</v>
      </c>
      <c r="V68" s="44">
        <v>1</v>
      </c>
      <c r="W68" s="44">
        <v>172666340</v>
      </c>
      <c r="X68" s="44">
        <v>172666340</v>
      </c>
      <c r="Y68" s="44">
        <v>1</v>
      </c>
      <c r="Z68" s="44">
        <v>215665350</v>
      </c>
      <c r="AA68" s="44">
        <v>215665350</v>
      </c>
      <c r="AB68" s="44">
        <v>1</v>
      </c>
      <c r="AC68" s="45">
        <v>90665350</v>
      </c>
      <c r="AD68" s="45">
        <v>90665350</v>
      </c>
      <c r="AE68" s="45">
        <v>1</v>
      </c>
      <c r="AF68" s="45">
        <v>19189800</v>
      </c>
      <c r="AG68" s="45">
        <v>19189800</v>
      </c>
      <c r="AH68" s="45"/>
      <c r="AI68" s="45"/>
      <c r="AJ68" s="45"/>
      <c r="AK68" s="44"/>
      <c r="AL68" s="45"/>
      <c r="AM68" s="45"/>
      <c r="AN68" s="45"/>
      <c r="AO68" s="45"/>
      <c r="AP68" s="45"/>
      <c r="AQ68" s="45"/>
      <c r="AR68" s="45"/>
      <c r="AS68" s="45"/>
      <c r="AT68" s="45">
        <f t="shared" si="7"/>
        <v>523186840</v>
      </c>
      <c r="AU68" s="45">
        <f t="shared" si="8"/>
        <v>585969260.80000007</v>
      </c>
      <c r="AV68" s="64">
        <v>2018</v>
      </c>
      <c r="AW68" s="30" t="s">
        <v>1700</v>
      </c>
      <c r="AX68" s="30"/>
      <c r="AY68" s="30"/>
      <c r="AZ68" s="30"/>
      <c r="BA68" s="30"/>
      <c r="BB68" s="64" t="s">
        <v>1516</v>
      </c>
      <c r="BC68" s="68" t="s">
        <v>1661</v>
      </c>
      <c r="BD68" s="65"/>
      <c r="BE68" s="23"/>
    </row>
    <row r="69" spans="1:58" s="46" customFormat="1" ht="18.75" customHeight="1" x14ac:dyDescent="0.3">
      <c r="A69" s="26" t="s">
        <v>1662</v>
      </c>
      <c r="B69" s="47" t="s">
        <v>1663</v>
      </c>
      <c r="C69" s="40" t="s">
        <v>1664</v>
      </c>
      <c r="D69" s="48" t="s">
        <v>1664</v>
      </c>
      <c r="E69" s="48" t="s">
        <v>831</v>
      </c>
      <c r="F69" s="48" t="s">
        <v>736</v>
      </c>
      <c r="G69" s="41" t="s">
        <v>1500</v>
      </c>
      <c r="H69" s="30" t="s">
        <v>1677</v>
      </c>
      <c r="I69" s="42" t="s">
        <v>1598</v>
      </c>
      <c r="J69" s="42"/>
      <c r="K69" s="30" t="s">
        <v>1604</v>
      </c>
      <c r="L69" s="30"/>
      <c r="M69" s="30"/>
      <c r="N69" s="42">
        <v>0</v>
      </c>
      <c r="O69" s="26">
        <v>100</v>
      </c>
      <c r="P69" s="26">
        <v>0</v>
      </c>
      <c r="Q69" s="43" t="s">
        <v>1542</v>
      </c>
      <c r="R69" s="43" t="s">
        <v>842</v>
      </c>
      <c r="S69" s="44"/>
      <c r="T69" s="44"/>
      <c r="U69" s="44"/>
      <c r="V69" s="44">
        <v>1</v>
      </c>
      <c r="W69" s="44">
        <v>238428.6</v>
      </c>
      <c r="X69" s="44">
        <v>238428.6</v>
      </c>
      <c r="Y69" s="44">
        <v>1</v>
      </c>
      <c r="Z69" s="44">
        <v>257751</v>
      </c>
      <c r="AA69" s="44">
        <v>257751</v>
      </c>
      <c r="AB69" s="44">
        <v>1</v>
      </c>
      <c r="AC69" s="45">
        <v>278143</v>
      </c>
      <c r="AD69" s="45">
        <v>278143</v>
      </c>
      <c r="AE69" s="45">
        <v>1</v>
      </c>
      <c r="AF69" s="45">
        <v>300429</v>
      </c>
      <c r="AG69" s="45">
        <v>300429</v>
      </c>
      <c r="AH69" s="45"/>
      <c r="AI69" s="45"/>
      <c r="AJ69" s="45"/>
      <c r="AK69" s="44"/>
      <c r="AL69" s="45"/>
      <c r="AM69" s="45"/>
      <c r="AN69" s="45"/>
      <c r="AO69" s="45"/>
      <c r="AP69" s="45"/>
      <c r="AQ69" s="45"/>
      <c r="AR69" s="45"/>
      <c r="AS69" s="45"/>
      <c r="AT69" s="45">
        <f t="shared" si="7"/>
        <v>1074751.6000000001</v>
      </c>
      <c r="AU69" s="45">
        <f t="shared" si="8"/>
        <v>1203721.7920000001</v>
      </c>
      <c r="AV69" s="64">
        <v>2018</v>
      </c>
      <c r="AW69" s="30" t="s">
        <v>1701</v>
      </c>
      <c r="AX69" s="30"/>
      <c r="AY69" s="30"/>
      <c r="AZ69" s="30"/>
      <c r="BA69" s="30"/>
      <c r="BB69" s="64" t="s">
        <v>1513</v>
      </c>
      <c r="BC69" s="68" t="s">
        <v>1687</v>
      </c>
      <c r="BD69" s="65"/>
      <c r="BE69" s="23"/>
    </row>
    <row r="70" spans="1:58" s="46" customFormat="1" ht="18.75" customHeight="1" x14ac:dyDescent="0.3">
      <c r="A70" s="26" t="s">
        <v>1665</v>
      </c>
      <c r="B70" s="47" t="s">
        <v>1666</v>
      </c>
      <c r="C70" s="40" t="s">
        <v>1667</v>
      </c>
      <c r="D70" s="48" t="s">
        <v>1673</v>
      </c>
      <c r="E70" s="48" t="s">
        <v>831</v>
      </c>
      <c r="F70" s="48" t="s">
        <v>799</v>
      </c>
      <c r="G70" s="41" t="s">
        <v>1500</v>
      </c>
      <c r="H70" s="30" t="s">
        <v>1597</v>
      </c>
      <c r="I70" s="42" t="s">
        <v>1598</v>
      </c>
      <c r="J70" s="42"/>
      <c r="K70" s="30" t="s">
        <v>1602</v>
      </c>
      <c r="L70" s="30"/>
      <c r="M70" s="30"/>
      <c r="N70" s="42">
        <v>0</v>
      </c>
      <c r="O70" s="26">
        <v>100</v>
      </c>
      <c r="P70" s="26">
        <v>0</v>
      </c>
      <c r="Q70" s="43" t="s">
        <v>1542</v>
      </c>
      <c r="R70" s="43" t="s">
        <v>842</v>
      </c>
      <c r="S70" s="44">
        <v>1</v>
      </c>
      <c r="T70" s="44">
        <v>100000000</v>
      </c>
      <c r="U70" s="44">
        <v>100000000</v>
      </c>
      <c r="V70" s="44">
        <v>1</v>
      </c>
      <c r="W70" s="44">
        <v>150000000</v>
      </c>
      <c r="X70" s="44">
        <v>150000000</v>
      </c>
      <c r="Y70" s="44">
        <v>1</v>
      </c>
      <c r="Z70" s="44">
        <v>150000000</v>
      </c>
      <c r="AA70" s="44">
        <v>150000000</v>
      </c>
      <c r="AB70" s="44"/>
      <c r="AC70" s="45"/>
      <c r="AD70" s="45"/>
      <c r="AE70" s="45"/>
      <c r="AF70" s="45"/>
      <c r="AG70" s="45"/>
      <c r="AH70" s="45"/>
      <c r="AI70" s="45"/>
      <c r="AJ70" s="45"/>
      <c r="AK70" s="44"/>
      <c r="AL70" s="45"/>
      <c r="AM70" s="45"/>
      <c r="AN70" s="45"/>
      <c r="AO70" s="45"/>
      <c r="AP70" s="45"/>
      <c r="AQ70" s="45"/>
      <c r="AR70" s="45"/>
      <c r="AS70" s="45"/>
      <c r="AT70" s="45">
        <f t="shared" si="7"/>
        <v>400000000</v>
      </c>
      <c r="AU70" s="45">
        <f t="shared" si="8"/>
        <v>448000000.00000006</v>
      </c>
      <c r="AV70" s="64">
        <v>2018</v>
      </c>
      <c r="AW70" s="30" t="s">
        <v>1702</v>
      </c>
      <c r="AX70" s="30"/>
      <c r="AY70" s="30"/>
      <c r="AZ70" s="30"/>
      <c r="BA70" s="30"/>
      <c r="BB70" s="64" t="s">
        <v>1513</v>
      </c>
      <c r="BC70" s="68" t="s">
        <v>1688</v>
      </c>
      <c r="BD70" s="65" t="s">
        <v>1689</v>
      </c>
      <c r="BE70" s="23"/>
    </row>
    <row r="71" spans="1:58" s="165" customFormat="1" ht="18.75" customHeight="1" x14ac:dyDescent="0.3">
      <c r="A71" s="170" t="s">
        <v>1668</v>
      </c>
      <c r="B71" s="183" t="s">
        <v>1669</v>
      </c>
      <c r="C71" s="183" t="s">
        <v>1670</v>
      </c>
      <c r="D71" s="170" t="s">
        <v>1670</v>
      </c>
      <c r="E71" s="170" t="s">
        <v>831</v>
      </c>
      <c r="F71" s="170" t="s">
        <v>768</v>
      </c>
      <c r="G71" s="169" t="s">
        <v>1500</v>
      </c>
      <c r="H71" s="168" t="s">
        <v>1678</v>
      </c>
      <c r="I71" s="170" t="s">
        <v>1598</v>
      </c>
      <c r="J71" s="170"/>
      <c r="K71" s="168" t="s">
        <v>1682</v>
      </c>
      <c r="L71" s="168"/>
      <c r="M71" s="168"/>
      <c r="N71" s="170">
        <v>0</v>
      </c>
      <c r="O71" s="170">
        <v>100</v>
      </c>
      <c r="P71" s="170">
        <v>0</v>
      </c>
      <c r="Q71" s="168" t="s">
        <v>1542</v>
      </c>
      <c r="R71" s="168" t="s">
        <v>842</v>
      </c>
      <c r="S71" s="167">
        <v>1</v>
      </c>
      <c r="T71" s="167">
        <v>9808302.4100000001</v>
      </c>
      <c r="U71" s="167"/>
      <c r="V71" s="167">
        <v>1</v>
      </c>
      <c r="W71" s="167">
        <v>60358770.600000001</v>
      </c>
      <c r="X71" s="167"/>
      <c r="Y71" s="167">
        <v>1</v>
      </c>
      <c r="Z71" s="167">
        <v>0</v>
      </c>
      <c r="AA71" s="167"/>
      <c r="AB71" s="167">
        <v>1</v>
      </c>
      <c r="AC71" s="167">
        <v>0</v>
      </c>
      <c r="AD71" s="167"/>
      <c r="AE71" s="167"/>
      <c r="AF71" s="167"/>
      <c r="AG71" s="167"/>
      <c r="AH71" s="167"/>
      <c r="AI71" s="167"/>
      <c r="AJ71" s="167"/>
      <c r="AK71" s="167"/>
      <c r="AL71" s="167"/>
      <c r="AM71" s="167"/>
      <c r="AN71" s="167"/>
      <c r="AO71" s="167"/>
      <c r="AP71" s="167"/>
      <c r="AQ71" s="167"/>
      <c r="AR71" s="167"/>
      <c r="AS71" s="167"/>
      <c r="AT71" s="167">
        <f t="shared" si="7"/>
        <v>0</v>
      </c>
      <c r="AU71" s="167">
        <f t="shared" si="8"/>
        <v>0</v>
      </c>
      <c r="AV71" s="184">
        <v>2018</v>
      </c>
      <c r="AW71" s="168" t="s">
        <v>1703</v>
      </c>
      <c r="AX71" s="168"/>
      <c r="AY71" s="168"/>
      <c r="AZ71" s="168"/>
      <c r="BA71" s="168"/>
      <c r="BB71" s="184" t="s">
        <v>1513</v>
      </c>
      <c r="BC71" s="186" t="s">
        <v>1690</v>
      </c>
      <c r="BD71" s="187" t="s">
        <v>1691</v>
      </c>
      <c r="BE71" s="185"/>
      <c r="BF71" s="165" t="s">
        <v>1942</v>
      </c>
    </row>
    <row r="72" spans="1:58" s="46" customFormat="1" ht="18.75" customHeight="1" x14ac:dyDescent="0.3">
      <c r="A72" s="26" t="s">
        <v>1671</v>
      </c>
      <c r="B72" s="47" t="s">
        <v>1654</v>
      </c>
      <c r="C72" s="40" t="s">
        <v>1655</v>
      </c>
      <c r="D72" s="48" t="s">
        <v>1655</v>
      </c>
      <c r="E72" s="48" t="s">
        <v>831</v>
      </c>
      <c r="F72" s="48" t="s">
        <v>817</v>
      </c>
      <c r="G72" s="41" t="s">
        <v>1500</v>
      </c>
      <c r="H72" s="30" t="s">
        <v>1677</v>
      </c>
      <c r="I72" s="42" t="s">
        <v>1598</v>
      </c>
      <c r="J72" s="42"/>
      <c r="K72" s="30" t="s">
        <v>1602</v>
      </c>
      <c r="L72" s="30"/>
      <c r="M72" s="30"/>
      <c r="N72" s="42">
        <v>100</v>
      </c>
      <c r="O72" s="26">
        <v>0</v>
      </c>
      <c r="P72" s="26">
        <v>0</v>
      </c>
      <c r="Q72" s="43" t="s">
        <v>1542</v>
      </c>
      <c r="R72" s="43" t="s">
        <v>842</v>
      </c>
      <c r="S72" s="44"/>
      <c r="T72" s="44"/>
      <c r="U72" s="44"/>
      <c r="V72" s="44">
        <v>1</v>
      </c>
      <c r="W72" s="44">
        <v>36000000</v>
      </c>
      <c r="X72" s="44">
        <v>36000000</v>
      </c>
      <c r="Y72" s="44">
        <v>1</v>
      </c>
      <c r="Z72" s="44">
        <v>18000000</v>
      </c>
      <c r="AA72" s="44">
        <v>18000000</v>
      </c>
      <c r="AB72" s="44"/>
      <c r="AC72" s="45"/>
      <c r="AD72" s="45"/>
      <c r="AE72" s="45"/>
      <c r="AF72" s="45"/>
      <c r="AG72" s="45"/>
      <c r="AH72" s="45"/>
      <c r="AI72" s="45"/>
      <c r="AJ72" s="45"/>
      <c r="AK72" s="44"/>
      <c r="AL72" s="45"/>
      <c r="AM72" s="45"/>
      <c r="AN72" s="45"/>
      <c r="AO72" s="45"/>
      <c r="AP72" s="45"/>
      <c r="AQ72" s="45"/>
      <c r="AR72" s="45"/>
      <c r="AS72" s="45"/>
      <c r="AT72" s="45">
        <f t="shared" si="7"/>
        <v>54000000</v>
      </c>
      <c r="AU72" s="45">
        <f t="shared" si="8"/>
        <v>60480000.000000007</v>
      </c>
      <c r="AV72" s="64">
        <v>2018</v>
      </c>
      <c r="AW72" s="30" t="s">
        <v>1704</v>
      </c>
      <c r="AX72" s="30"/>
      <c r="AY72" s="30"/>
      <c r="AZ72" s="30"/>
      <c r="BA72" s="30"/>
      <c r="BB72" s="64" t="s">
        <v>1513</v>
      </c>
      <c r="BC72" s="68" t="s">
        <v>1686</v>
      </c>
      <c r="BD72" s="65"/>
      <c r="BE72" s="23"/>
    </row>
    <row r="73" spans="1:58" s="46" customFormat="1" ht="18.75" customHeight="1" x14ac:dyDescent="0.3">
      <c r="A73" s="26" t="s">
        <v>1755</v>
      </c>
      <c r="B73" s="47" t="s">
        <v>1524</v>
      </c>
      <c r="C73" s="40" t="s">
        <v>1525</v>
      </c>
      <c r="D73" s="48" t="s">
        <v>1525</v>
      </c>
      <c r="E73" s="48" t="s">
        <v>831</v>
      </c>
      <c r="F73" s="48" t="s">
        <v>823</v>
      </c>
      <c r="G73" s="41" t="s">
        <v>1500</v>
      </c>
      <c r="H73" s="30" t="s">
        <v>1793</v>
      </c>
      <c r="I73" s="42" t="s">
        <v>1797</v>
      </c>
      <c r="J73" s="42"/>
      <c r="K73" s="30" t="s">
        <v>1604</v>
      </c>
      <c r="L73" s="30"/>
      <c r="M73" s="30"/>
      <c r="N73" s="42">
        <v>0</v>
      </c>
      <c r="O73" s="26">
        <v>100</v>
      </c>
      <c r="P73" s="26">
        <v>0</v>
      </c>
      <c r="Q73" s="43" t="s">
        <v>1542</v>
      </c>
      <c r="R73" s="43" t="s">
        <v>842</v>
      </c>
      <c r="S73" s="44"/>
      <c r="T73" s="44"/>
      <c r="U73" s="44"/>
      <c r="V73" s="44">
        <v>1</v>
      </c>
      <c r="W73" s="44">
        <v>22164295</v>
      </c>
      <c r="X73" s="44">
        <v>20192857.140000001</v>
      </c>
      <c r="Y73" s="44">
        <v>1</v>
      </c>
      <c r="Z73" s="44">
        <v>25114296</v>
      </c>
      <c r="AA73" s="44">
        <v>25114285.710000001</v>
      </c>
      <c r="AB73" s="44">
        <v>1</v>
      </c>
      <c r="AC73" s="45">
        <v>20046839.289999999</v>
      </c>
      <c r="AD73" s="45">
        <v>20046839.289999999</v>
      </c>
      <c r="AE73" s="45">
        <v>1</v>
      </c>
      <c r="AF73" s="45">
        <v>10548000</v>
      </c>
      <c r="AG73" s="45">
        <v>10364785.720000001</v>
      </c>
      <c r="AH73" s="45"/>
      <c r="AI73" s="45"/>
      <c r="AJ73" s="45"/>
      <c r="AK73" s="44"/>
      <c r="AL73" s="45"/>
      <c r="AM73" s="45"/>
      <c r="AN73" s="45"/>
      <c r="AO73" s="45"/>
      <c r="AP73" s="45"/>
      <c r="AQ73" s="45"/>
      <c r="AR73" s="45"/>
      <c r="AS73" s="45"/>
      <c r="AT73" s="45">
        <f t="shared" si="7"/>
        <v>75718767.859999999</v>
      </c>
      <c r="AU73" s="45">
        <f t="shared" si="8"/>
        <v>84805020.003200009</v>
      </c>
      <c r="AV73" s="64">
        <v>2019</v>
      </c>
      <c r="AW73" s="30" t="s">
        <v>1812</v>
      </c>
      <c r="AX73" s="30"/>
      <c r="AY73" s="30"/>
      <c r="AZ73" s="30"/>
      <c r="BA73" s="30"/>
      <c r="BB73" s="64" t="s">
        <v>1513</v>
      </c>
      <c r="BC73" s="68" t="s">
        <v>1824</v>
      </c>
      <c r="BD73" s="65"/>
      <c r="BE73" s="23"/>
    </row>
    <row r="74" spans="1:58" s="46" customFormat="1" ht="24" customHeight="1" x14ac:dyDescent="0.3">
      <c r="A74" s="26" t="s">
        <v>1756</v>
      </c>
      <c r="B74" s="47" t="s">
        <v>1757</v>
      </c>
      <c r="C74" s="40" t="s">
        <v>1758</v>
      </c>
      <c r="D74" s="48" t="s">
        <v>1758</v>
      </c>
      <c r="E74" s="48" t="s">
        <v>831</v>
      </c>
      <c r="F74" s="48" t="s">
        <v>799</v>
      </c>
      <c r="G74" s="41" t="s">
        <v>1500</v>
      </c>
      <c r="H74" s="30" t="s">
        <v>1794</v>
      </c>
      <c r="I74" s="42" t="s">
        <v>1797</v>
      </c>
      <c r="J74" s="42"/>
      <c r="K74" s="30" t="s">
        <v>1604</v>
      </c>
      <c r="L74" s="30"/>
      <c r="M74" s="30"/>
      <c r="N74" s="42">
        <v>0</v>
      </c>
      <c r="O74" s="26">
        <v>100</v>
      </c>
      <c r="P74" s="26">
        <v>0</v>
      </c>
      <c r="Q74" s="43" t="s">
        <v>1542</v>
      </c>
      <c r="R74" s="43" t="s">
        <v>842</v>
      </c>
      <c r="S74" s="44"/>
      <c r="T74" s="44"/>
      <c r="U74" s="44"/>
      <c r="V74" s="44">
        <v>1</v>
      </c>
      <c r="W74" s="44">
        <v>8254000</v>
      </c>
      <c r="X74" s="44">
        <v>8254000</v>
      </c>
      <c r="Y74" s="44">
        <v>1</v>
      </c>
      <c r="Z74" s="44">
        <v>9024000</v>
      </c>
      <c r="AA74" s="44">
        <v>9024000</v>
      </c>
      <c r="AB74" s="44">
        <v>1</v>
      </c>
      <c r="AC74" s="45">
        <v>9024000</v>
      </c>
      <c r="AD74" s="45">
        <v>9024000</v>
      </c>
      <c r="AE74" s="45">
        <v>1</v>
      </c>
      <c r="AF74" s="45">
        <v>9024000</v>
      </c>
      <c r="AG74" s="45">
        <v>9024000</v>
      </c>
      <c r="AH74" s="45"/>
      <c r="AI74" s="45"/>
      <c r="AJ74" s="45"/>
      <c r="AK74" s="44"/>
      <c r="AL74" s="45"/>
      <c r="AM74" s="45"/>
      <c r="AN74" s="45"/>
      <c r="AO74" s="45"/>
      <c r="AP74" s="45"/>
      <c r="AQ74" s="45"/>
      <c r="AR74" s="45"/>
      <c r="AS74" s="45"/>
      <c r="AT74" s="45">
        <f t="shared" si="7"/>
        <v>35326000</v>
      </c>
      <c r="AU74" s="45">
        <f t="shared" si="8"/>
        <v>39565120.000000007</v>
      </c>
      <c r="AV74" s="64">
        <v>2019</v>
      </c>
      <c r="AW74" s="30" t="s">
        <v>1813</v>
      </c>
      <c r="AX74" s="30"/>
      <c r="AY74" s="30"/>
      <c r="AZ74" s="30"/>
      <c r="BA74" s="30"/>
      <c r="BB74" s="64" t="s">
        <v>1513</v>
      </c>
      <c r="BC74" s="68" t="s">
        <v>1825</v>
      </c>
      <c r="BD74" s="65"/>
      <c r="BE74" s="23"/>
    </row>
    <row r="75" spans="1:58" s="46" customFormat="1" ht="18.75" customHeight="1" x14ac:dyDescent="0.3">
      <c r="A75" s="26" t="s">
        <v>1759</v>
      </c>
      <c r="B75" s="47" t="s">
        <v>1640</v>
      </c>
      <c r="C75" s="40" t="s">
        <v>1641</v>
      </c>
      <c r="D75" s="48" t="s">
        <v>1672</v>
      </c>
      <c r="E75" s="48" t="s">
        <v>831</v>
      </c>
      <c r="F75" s="48" t="s">
        <v>1791</v>
      </c>
      <c r="G75" s="41" t="s">
        <v>1500</v>
      </c>
      <c r="H75" s="30" t="s">
        <v>1601</v>
      </c>
      <c r="I75" s="42" t="s">
        <v>1798</v>
      </c>
      <c r="J75" s="42"/>
      <c r="K75" s="30"/>
      <c r="L75" s="30" t="s">
        <v>1795</v>
      </c>
      <c r="M75" s="30" t="s">
        <v>1746</v>
      </c>
      <c r="N75" s="42">
        <v>100</v>
      </c>
      <c r="O75" s="26">
        <v>0</v>
      </c>
      <c r="P75" s="26">
        <v>0</v>
      </c>
      <c r="Q75" s="43" t="s">
        <v>1807</v>
      </c>
      <c r="R75" s="43" t="s">
        <v>842</v>
      </c>
      <c r="S75" s="44"/>
      <c r="T75" s="44"/>
      <c r="U75" s="44"/>
      <c r="V75" s="44">
        <v>7</v>
      </c>
      <c r="W75" s="44">
        <v>4000000</v>
      </c>
      <c r="X75" s="44">
        <v>28000000</v>
      </c>
      <c r="Y75" s="44">
        <v>7</v>
      </c>
      <c r="Z75" s="44">
        <v>9000000</v>
      </c>
      <c r="AA75" s="44">
        <v>63000000</v>
      </c>
      <c r="AB75" s="44">
        <v>7</v>
      </c>
      <c r="AC75" s="45">
        <v>3000000</v>
      </c>
      <c r="AD75" s="45">
        <v>21000000</v>
      </c>
      <c r="AE75" s="45"/>
      <c r="AF75" s="45"/>
      <c r="AG75" s="45"/>
      <c r="AH75" s="45"/>
      <c r="AI75" s="45"/>
      <c r="AJ75" s="45"/>
      <c r="AK75" s="44"/>
      <c r="AL75" s="45"/>
      <c r="AM75" s="45"/>
      <c r="AN75" s="45"/>
      <c r="AO75" s="45"/>
      <c r="AP75" s="45"/>
      <c r="AQ75" s="45"/>
      <c r="AR75" s="45"/>
      <c r="AS75" s="45"/>
      <c r="AT75" s="45">
        <f t="shared" si="7"/>
        <v>112000000</v>
      </c>
      <c r="AU75" s="45">
        <f t="shared" si="8"/>
        <v>125440000.00000001</v>
      </c>
      <c r="AV75" s="64">
        <v>2019</v>
      </c>
      <c r="AW75" s="30" t="s">
        <v>1814</v>
      </c>
      <c r="AX75" s="30"/>
      <c r="AY75" s="30"/>
      <c r="AZ75" s="30"/>
      <c r="BA75" s="30"/>
      <c r="BB75" s="64" t="s">
        <v>1513</v>
      </c>
      <c r="BC75" s="68" t="s">
        <v>1826</v>
      </c>
      <c r="BD75" s="65" t="s">
        <v>1827</v>
      </c>
      <c r="BE75" s="23"/>
    </row>
    <row r="76" spans="1:58" s="127" customFormat="1" ht="18.75" customHeight="1" x14ac:dyDescent="0.3">
      <c r="A76" s="123" t="s">
        <v>1643</v>
      </c>
      <c r="B76" s="122" t="s">
        <v>1640</v>
      </c>
      <c r="C76" s="128" t="s">
        <v>1641</v>
      </c>
      <c r="D76" s="129" t="s">
        <v>1672</v>
      </c>
      <c r="E76" s="129" t="s">
        <v>831</v>
      </c>
      <c r="F76" s="129" t="s">
        <v>1791</v>
      </c>
      <c r="G76" s="130" t="s">
        <v>1500</v>
      </c>
      <c r="H76" s="120" t="s">
        <v>1601</v>
      </c>
      <c r="I76" s="131" t="s">
        <v>1798</v>
      </c>
      <c r="J76" s="131"/>
      <c r="K76" s="120"/>
      <c r="L76" s="120" t="s">
        <v>1795</v>
      </c>
      <c r="M76" s="134" t="s">
        <v>1940</v>
      </c>
      <c r="N76" s="131">
        <v>100</v>
      </c>
      <c r="O76" s="123">
        <v>0</v>
      </c>
      <c r="P76" s="123">
        <v>0</v>
      </c>
      <c r="Q76" s="132" t="s">
        <v>1807</v>
      </c>
      <c r="R76" s="132" t="s">
        <v>842</v>
      </c>
      <c r="S76" s="133"/>
      <c r="T76" s="133"/>
      <c r="U76" s="133"/>
      <c r="V76" s="133">
        <v>7</v>
      </c>
      <c r="W76" s="113">
        <v>3858511.43</v>
      </c>
      <c r="X76" s="133">
        <v>27009580</v>
      </c>
      <c r="Y76" s="133">
        <v>7</v>
      </c>
      <c r="Z76" s="113">
        <v>5032841</v>
      </c>
      <c r="AA76" s="133">
        <v>35229887</v>
      </c>
      <c r="AB76" s="133">
        <v>7</v>
      </c>
      <c r="AC76" s="189">
        <v>5871647.5700000003</v>
      </c>
      <c r="AD76" s="111">
        <v>41101533</v>
      </c>
      <c r="AE76" s="111"/>
      <c r="AF76" s="111"/>
      <c r="AG76" s="111"/>
      <c r="AH76" s="111"/>
      <c r="AI76" s="111"/>
      <c r="AJ76" s="111"/>
      <c r="AK76" s="133"/>
      <c r="AL76" s="111"/>
      <c r="AM76" s="111"/>
      <c r="AN76" s="111"/>
      <c r="AO76" s="111"/>
      <c r="AP76" s="111"/>
      <c r="AQ76" s="111"/>
      <c r="AR76" s="111"/>
      <c r="AS76" s="111"/>
      <c r="AT76" s="111">
        <f t="shared" ref="AT76" si="9">U76+X76+AA76+AD76+AG76+AJ76+AM76+AP76+AS76</f>
        <v>103341000</v>
      </c>
      <c r="AU76" s="111">
        <f t="shared" ref="AU76" si="10">AT76*1.12</f>
        <v>115741920.00000001</v>
      </c>
      <c r="AV76" s="190">
        <v>2020</v>
      </c>
      <c r="AW76" s="120" t="s">
        <v>1814</v>
      </c>
      <c r="AX76" s="120"/>
      <c r="AY76" s="120"/>
      <c r="AZ76" s="120"/>
      <c r="BA76" s="120"/>
      <c r="BB76" s="123" t="s">
        <v>1513</v>
      </c>
      <c r="BC76" s="124" t="s">
        <v>1826</v>
      </c>
      <c r="BD76" s="125" t="s">
        <v>1827</v>
      </c>
      <c r="BE76" s="126"/>
      <c r="BF76" s="127" t="s">
        <v>1941</v>
      </c>
    </row>
    <row r="77" spans="1:58" s="46" customFormat="1" ht="18.75" customHeight="1" x14ac:dyDescent="0.3">
      <c r="A77" s="26" t="s">
        <v>1760</v>
      </c>
      <c r="B77" s="47" t="s">
        <v>1761</v>
      </c>
      <c r="C77" s="40" t="s">
        <v>1762</v>
      </c>
      <c r="D77" s="48" t="s">
        <v>1763</v>
      </c>
      <c r="E77" s="48" t="s">
        <v>831</v>
      </c>
      <c r="F77" s="48" t="s">
        <v>778</v>
      </c>
      <c r="G77" s="41" t="s">
        <v>1500</v>
      </c>
      <c r="H77" s="30" t="s">
        <v>1601</v>
      </c>
      <c r="I77" s="42" t="s">
        <v>1539</v>
      </c>
      <c r="J77" s="42"/>
      <c r="K77" s="30" t="s">
        <v>1602</v>
      </c>
      <c r="L77" s="30"/>
      <c r="M77" s="30"/>
      <c r="N77" s="42">
        <v>0</v>
      </c>
      <c r="O77" s="26">
        <v>100</v>
      </c>
      <c r="P77" s="26">
        <v>0</v>
      </c>
      <c r="Q77" s="43" t="s">
        <v>1542</v>
      </c>
      <c r="R77" s="43" t="s">
        <v>842</v>
      </c>
      <c r="S77" s="44"/>
      <c r="T77" s="44"/>
      <c r="U77" s="44"/>
      <c r="V77" s="44">
        <v>1</v>
      </c>
      <c r="W77" s="44">
        <v>14100000</v>
      </c>
      <c r="X77" s="44">
        <v>14100000</v>
      </c>
      <c r="Y77" s="44">
        <v>1</v>
      </c>
      <c r="Z77" s="44">
        <v>5400000</v>
      </c>
      <c r="AA77" s="44">
        <v>5400000</v>
      </c>
      <c r="AB77" s="44"/>
      <c r="AC77" s="45"/>
      <c r="AD77" s="45"/>
      <c r="AE77" s="45"/>
      <c r="AF77" s="45"/>
      <c r="AG77" s="45"/>
      <c r="AH77" s="45"/>
      <c r="AI77" s="45"/>
      <c r="AJ77" s="45"/>
      <c r="AK77" s="44"/>
      <c r="AL77" s="45"/>
      <c r="AM77" s="45"/>
      <c r="AN77" s="45"/>
      <c r="AO77" s="45"/>
      <c r="AP77" s="45"/>
      <c r="AQ77" s="45"/>
      <c r="AR77" s="45"/>
      <c r="AS77" s="45"/>
      <c r="AT77" s="45">
        <f t="shared" si="7"/>
        <v>19500000</v>
      </c>
      <c r="AU77" s="45">
        <f t="shared" si="8"/>
        <v>21840000.000000004</v>
      </c>
      <c r="AV77" s="64">
        <v>2019</v>
      </c>
      <c r="AW77" s="30"/>
      <c r="AX77" s="30"/>
      <c r="AY77" s="30"/>
      <c r="AZ77" s="30"/>
      <c r="BA77" s="30"/>
      <c r="BB77" s="64" t="s">
        <v>1513</v>
      </c>
      <c r="BC77" s="68" t="s">
        <v>1828</v>
      </c>
      <c r="BD77" s="65" t="s">
        <v>1829</v>
      </c>
      <c r="BE77" s="23"/>
    </row>
    <row r="78" spans="1:58" s="46" customFormat="1" ht="18.75" customHeight="1" x14ac:dyDescent="0.3">
      <c r="A78" s="26" t="s">
        <v>1764</v>
      </c>
      <c r="B78" s="47" t="s">
        <v>1765</v>
      </c>
      <c r="C78" s="40" t="s">
        <v>1766</v>
      </c>
      <c r="D78" s="48" t="s">
        <v>1766</v>
      </c>
      <c r="E78" s="48" t="s">
        <v>825</v>
      </c>
      <c r="F78" s="48"/>
      <c r="G78" s="41" t="s">
        <v>1500</v>
      </c>
      <c r="H78" s="30" t="s">
        <v>1714</v>
      </c>
      <c r="I78" s="42" t="s">
        <v>1502</v>
      </c>
      <c r="J78" s="42"/>
      <c r="K78" s="30" t="s">
        <v>1682</v>
      </c>
      <c r="L78" s="30"/>
      <c r="M78" s="30"/>
      <c r="N78" s="42">
        <v>0</v>
      </c>
      <c r="O78" s="26">
        <v>100</v>
      </c>
      <c r="P78" s="26">
        <v>0</v>
      </c>
      <c r="Q78" s="43" t="s">
        <v>1542</v>
      </c>
      <c r="R78" s="43" t="s">
        <v>842</v>
      </c>
      <c r="S78" s="44"/>
      <c r="T78" s="44"/>
      <c r="U78" s="44"/>
      <c r="V78" s="44">
        <v>1</v>
      </c>
      <c r="W78" s="44">
        <v>1798467.11</v>
      </c>
      <c r="X78" s="44">
        <v>1798467.11</v>
      </c>
      <c r="Y78" s="44">
        <v>1</v>
      </c>
      <c r="Z78" s="44">
        <v>1924359.8</v>
      </c>
      <c r="AA78" s="44">
        <v>1924359.8</v>
      </c>
      <c r="AB78" s="44">
        <v>1</v>
      </c>
      <c r="AC78" s="45">
        <v>2059064.99</v>
      </c>
      <c r="AD78" s="45">
        <v>2059064.99</v>
      </c>
      <c r="AE78" s="45"/>
      <c r="AF78" s="45"/>
      <c r="AG78" s="45"/>
      <c r="AH78" s="45"/>
      <c r="AI78" s="45"/>
      <c r="AJ78" s="45"/>
      <c r="AK78" s="44"/>
      <c r="AL78" s="45"/>
      <c r="AM78" s="45"/>
      <c r="AN78" s="45"/>
      <c r="AO78" s="45"/>
      <c r="AP78" s="45"/>
      <c r="AQ78" s="45"/>
      <c r="AR78" s="45"/>
      <c r="AS78" s="45"/>
      <c r="AT78" s="45">
        <f t="shared" si="7"/>
        <v>5781891.9000000004</v>
      </c>
      <c r="AU78" s="45">
        <f t="shared" si="8"/>
        <v>6475718.9280000012</v>
      </c>
      <c r="AV78" s="64">
        <v>2019</v>
      </c>
      <c r="AW78" s="30" t="s">
        <v>1815</v>
      </c>
      <c r="AX78" s="30"/>
      <c r="AY78" s="30"/>
      <c r="AZ78" s="30"/>
      <c r="BA78" s="30"/>
      <c r="BB78" s="64" t="s">
        <v>1513</v>
      </c>
      <c r="BC78" s="68" t="s">
        <v>1830</v>
      </c>
      <c r="BD78" s="65" t="s">
        <v>1831</v>
      </c>
      <c r="BE78" s="23"/>
    </row>
    <row r="79" spans="1:58" s="46" customFormat="1" ht="18.75" customHeight="1" x14ac:dyDescent="0.3">
      <c r="A79" s="26" t="s">
        <v>1767</v>
      </c>
      <c r="B79" s="47" t="s">
        <v>1765</v>
      </c>
      <c r="C79" s="40" t="s">
        <v>1766</v>
      </c>
      <c r="D79" s="48" t="s">
        <v>1766</v>
      </c>
      <c r="E79" s="48" t="s">
        <v>825</v>
      </c>
      <c r="F79" s="48"/>
      <c r="G79" s="41" t="s">
        <v>1500</v>
      </c>
      <c r="H79" s="30" t="s">
        <v>1714</v>
      </c>
      <c r="I79" s="42" t="s">
        <v>1799</v>
      </c>
      <c r="J79" s="42"/>
      <c r="K79" s="30" t="s">
        <v>1682</v>
      </c>
      <c r="L79" s="30"/>
      <c r="M79" s="30"/>
      <c r="N79" s="42">
        <v>0</v>
      </c>
      <c r="O79" s="26">
        <v>100</v>
      </c>
      <c r="P79" s="26">
        <v>0</v>
      </c>
      <c r="Q79" s="43" t="s">
        <v>1542</v>
      </c>
      <c r="R79" s="43" t="s">
        <v>842</v>
      </c>
      <c r="S79" s="44"/>
      <c r="T79" s="44"/>
      <c r="U79" s="44"/>
      <c r="V79" s="44">
        <v>1</v>
      </c>
      <c r="W79" s="44">
        <v>3596933.1200000001</v>
      </c>
      <c r="X79" s="44">
        <v>3596933.1200000001</v>
      </c>
      <c r="Y79" s="44">
        <v>1</v>
      </c>
      <c r="Z79" s="44">
        <v>3848718.43</v>
      </c>
      <c r="AA79" s="44">
        <v>3848718.43</v>
      </c>
      <c r="AB79" s="44">
        <v>1</v>
      </c>
      <c r="AC79" s="45">
        <v>4118128.72</v>
      </c>
      <c r="AD79" s="45">
        <v>4118128.72</v>
      </c>
      <c r="AE79" s="45"/>
      <c r="AF79" s="45"/>
      <c r="AG79" s="45"/>
      <c r="AH79" s="45"/>
      <c r="AI79" s="45"/>
      <c r="AJ79" s="45"/>
      <c r="AK79" s="44"/>
      <c r="AL79" s="45"/>
      <c r="AM79" s="45"/>
      <c r="AN79" s="45"/>
      <c r="AO79" s="45"/>
      <c r="AP79" s="45"/>
      <c r="AQ79" s="45"/>
      <c r="AR79" s="45"/>
      <c r="AS79" s="45"/>
      <c r="AT79" s="45">
        <f t="shared" si="7"/>
        <v>11563780.270000001</v>
      </c>
      <c r="AU79" s="45">
        <f t="shared" si="8"/>
        <v>12951433.902400004</v>
      </c>
      <c r="AV79" s="64">
        <v>2019</v>
      </c>
      <c r="AW79" s="30" t="s">
        <v>1815</v>
      </c>
      <c r="AX79" s="30"/>
      <c r="AY79" s="30"/>
      <c r="AZ79" s="30"/>
      <c r="BA79" s="30"/>
      <c r="BB79" s="64" t="s">
        <v>1513</v>
      </c>
      <c r="BC79" s="68" t="s">
        <v>1830</v>
      </c>
      <c r="BD79" s="65" t="s">
        <v>1831</v>
      </c>
      <c r="BE79" s="23"/>
    </row>
    <row r="80" spans="1:58" s="46" customFormat="1" ht="18.75" customHeight="1" x14ac:dyDescent="0.3">
      <c r="A80" s="26" t="s">
        <v>1768</v>
      </c>
      <c r="B80" s="47" t="s">
        <v>1769</v>
      </c>
      <c r="C80" s="40" t="s">
        <v>1770</v>
      </c>
      <c r="D80" s="48" t="s">
        <v>1771</v>
      </c>
      <c r="E80" s="48" t="s">
        <v>825</v>
      </c>
      <c r="F80" s="48"/>
      <c r="G80" s="41" t="s">
        <v>1500</v>
      </c>
      <c r="H80" s="30" t="s">
        <v>1749</v>
      </c>
      <c r="I80" s="42" t="s">
        <v>1800</v>
      </c>
      <c r="J80" s="42"/>
      <c r="K80" s="30" t="s">
        <v>1804</v>
      </c>
      <c r="L80" s="30"/>
      <c r="M80" s="30"/>
      <c r="N80" s="42">
        <v>0</v>
      </c>
      <c r="O80" s="26">
        <v>100</v>
      </c>
      <c r="P80" s="26">
        <v>0</v>
      </c>
      <c r="Q80" s="43" t="s">
        <v>1508</v>
      </c>
      <c r="R80" s="43" t="s">
        <v>842</v>
      </c>
      <c r="S80" s="44"/>
      <c r="T80" s="44"/>
      <c r="U80" s="44"/>
      <c r="V80" s="44">
        <v>1</v>
      </c>
      <c r="W80" s="44" t="s">
        <v>1810</v>
      </c>
      <c r="X80" s="44" t="s">
        <v>1811</v>
      </c>
      <c r="Y80" s="44">
        <v>1</v>
      </c>
      <c r="Z80" s="44">
        <v>17650000</v>
      </c>
      <c r="AA80" s="44">
        <v>237300000</v>
      </c>
      <c r="AB80" s="44">
        <v>1</v>
      </c>
      <c r="AC80" s="45">
        <v>18165000</v>
      </c>
      <c r="AD80" s="45">
        <v>245880000</v>
      </c>
      <c r="AE80" s="45">
        <v>1</v>
      </c>
      <c r="AF80" s="45">
        <v>18860000</v>
      </c>
      <c r="AG80" s="45">
        <v>255300000</v>
      </c>
      <c r="AH80" s="45">
        <v>1</v>
      </c>
      <c r="AI80" s="45">
        <v>19555000</v>
      </c>
      <c r="AJ80" s="45">
        <v>264720000</v>
      </c>
      <c r="AK80" s="44"/>
      <c r="AL80" s="45"/>
      <c r="AM80" s="45"/>
      <c r="AN80" s="45"/>
      <c r="AO80" s="45"/>
      <c r="AP80" s="45"/>
      <c r="AQ80" s="45"/>
      <c r="AR80" s="45"/>
      <c r="AS80" s="45"/>
      <c r="AT80" s="45">
        <f t="shared" si="7"/>
        <v>1036000000</v>
      </c>
      <c r="AU80" s="45">
        <f t="shared" si="8"/>
        <v>1160320000</v>
      </c>
      <c r="AV80" s="64">
        <v>2019</v>
      </c>
      <c r="AW80" s="30"/>
      <c r="AX80" s="30"/>
      <c r="AY80" s="30"/>
      <c r="AZ80" s="30"/>
      <c r="BA80" s="30"/>
      <c r="BB80" s="64" t="s">
        <v>1513</v>
      </c>
      <c r="BC80" s="68" t="s">
        <v>1832</v>
      </c>
      <c r="BD80" s="65" t="s">
        <v>1833</v>
      </c>
      <c r="BE80" s="23"/>
    </row>
    <row r="81" spans="1:58" s="46" customFormat="1" ht="18.75" customHeight="1" x14ac:dyDescent="0.3">
      <c r="A81" s="26" t="s">
        <v>1772</v>
      </c>
      <c r="B81" s="47" t="s">
        <v>1773</v>
      </c>
      <c r="C81" s="40" t="s">
        <v>1774</v>
      </c>
      <c r="D81" s="48" t="s">
        <v>1774</v>
      </c>
      <c r="E81" s="48" t="s">
        <v>831</v>
      </c>
      <c r="F81" s="48" t="s">
        <v>778</v>
      </c>
      <c r="G81" s="41" t="s">
        <v>1500</v>
      </c>
      <c r="H81" s="30" t="s">
        <v>1748</v>
      </c>
      <c r="I81" s="42" t="s">
        <v>1747</v>
      </c>
      <c r="J81" s="42"/>
      <c r="K81" s="30"/>
      <c r="L81" s="30" t="s">
        <v>1805</v>
      </c>
      <c r="M81" s="30" t="s">
        <v>1682</v>
      </c>
      <c r="N81" s="42">
        <v>30</v>
      </c>
      <c r="O81" s="26">
        <v>70</v>
      </c>
      <c r="P81" s="26">
        <v>0</v>
      </c>
      <c r="Q81" s="43" t="s">
        <v>1808</v>
      </c>
      <c r="R81" s="43" t="s">
        <v>842</v>
      </c>
      <c r="S81" s="44"/>
      <c r="T81" s="44"/>
      <c r="U81" s="44"/>
      <c r="V81" s="44">
        <v>155</v>
      </c>
      <c r="W81" s="44">
        <v>1071326</v>
      </c>
      <c r="X81" s="44">
        <v>166055530</v>
      </c>
      <c r="Y81" s="44">
        <v>511</v>
      </c>
      <c r="Z81" s="44">
        <v>1071326</v>
      </c>
      <c r="AA81" s="44">
        <v>547447586</v>
      </c>
      <c r="AB81" s="44">
        <v>574</v>
      </c>
      <c r="AC81" s="45">
        <v>1071326</v>
      </c>
      <c r="AD81" s="45">
        <v>614941124</v>
      </c>
      <c r="AE81" s="45"/>
      <c r="AF81" s="45"/>
      <c r="AG81" s="45"/>
      <c r="AH81" s="45"/>
      <c r="AI81" s="45"/>
      <c r="AJ81" s="45"/>
      <c r="AK81" s="44"/>
      <c r="AL81" s="45"/>
      <c r="AM81" s="45"/>
      <c r="AN81" s="45"/>
      <c r="AO81" s="45"/>
      <c r="AP81" s="45"/>
      <c r="AQ81" s="45"/>
      <c r="AR81" s="45"/>
      <c r="AS81" s="45"/>
      <c r="AT81" s="45">
        <f t="shared" si="7"/>
        <v>1328444240</v>
      </c>
      <c r="AU81" s="45">
        <f t="shared" si="8"/>
        <v>1487857548.8000002</v>
      </c>
      <c r="AV81" s="64">
        <v>2019</v>
      </c>
      <c r="AW81" s="30" t="s">
        <v>1816</v>
      </c>
      <c r="AX81" s="30"/>
      <c r="AY81" s="30"/>
      <c r="AZ81" s="30"/>
      <c r="BA81" s="30"/>
      <c r="BB81" s="64" t="s">
        <v>1513</v>
      </c>
      <c r="BC81" s="68" t="s">
        <v>1834</v>
      </c>
      <c r="BD81" s="65" t="s">
        <v>1835</v>
      </c>
      <c r="BE81" s="23"/>
    </row>
    <row r="82" spans="1:58" s="46" customFormat="1" ht="18.75" customHeight="1" x14ac:dyDescent="0.3">
      <c r="A82" s="26" t="s">
        <v>1775</v>
      </c>
      <c r="B82" s="47" t="s">
        <v>1669</v>
      </c>
      <c r="C82" s="40" t="s">
        <v>1670</v>
      </c>
      <c r="D82" s="48" t="s">
        <v>1670</v>
      </c>
      <c r="E82" s="48" t="s">
        <v>831</v>
      </c>
      <c r="F82" s="48" t="s">
        <v>768</v>
      </c>
      <c r="G82" s="41" t="s">
        <v>1500</v>
      </c>
      <c r="H82" s="30" t="s">
        <v>1795</v>
      </c>
      <c r="I82" s="42" t="s">
        <v>1504</v>
      </c>
      <c r="J82" s="42"/>
      <c r="K82" s="30" t="s">
        <v>1803</v>
      </c>
      <c r="L82" s="30"/>
      <c r="M82" s="30"/>
      <c r="N82" s="42">
        <v>100</v>
      </c>
      <c r="O82" s="26">
        <v>0</v>
      </c>
      <c r="P82" s="26">
        <v>0</v>
      </c>
      <c r="Q82" s="43" t="s">
        <v>1809</v>
      </c>
      <c r="R82" s="43" t="s">
        <v>842</v>
      </c>
      <c r="S82" s="44"/>
      <c r="T82" s="44"/>
      <c r="U82" s="44"/>
      <c r="V82" s="44">
        <v>3528.2</v>
      </c>
      <c r="W82" s="44">
        <v>6385.82</v>
      </c>
      <c r="X82" s="44">
        <v>87951912.267857134</v>
      </c>
      <c r="Y82" s="44">
        <v>3528.2</v>
      </c>
      <c r="Z82" s="44">
        <v>6385.82</v>
      </c>
      <c r="AA82" s="44">
        <v>270365461.97000003</v>
      </c>
      <c r="AB82" s="44">
        <v>3528.2</v>
      </c>
      <c r="AC82" s="45">
        <v>6385.82</v>
      </c>
      <c r="AD82" s="45">
        <v>270365461.97000003</v>
      </c>
      <c r="AE82" s="45">
        <v>3528.2</v>
      </c>
      <c r="AF82" s="45">
        <v>6385.82</v>
      </c>
      <c r="AG82" s="45">
        <v>180243641.31</v>
      </c>
      <c r="AH82" s="45"/>
      <c r="AI82" s="45"/>
      <c r="AJ82" s="45"/>
      <c r="AK82" s="44"/>
      <c r="AL82" s="45"/>
      <c r="AM82" s="45"/>
      <c r="AN82" s="45"/>
      <c r="AO82" s="45"/>
      <c r="AP82" s="45"/>
      <c r="AQ82" s="45"/>
      <c r="AR82" s="45"/>
      <c r="AS82" s="45"/>
      <c r="AT82" s="45">
        <f t="shared" si="7"/>
        <v>808926477.51785707</v>
      </c>
      <c r="AU82" s="45">
        <f t="shared" si="8"/>
        <v>905997654.82000005</v>
      </c>
      <c r="AV82" s="64">
        <v>2019</v>
      </c>
      <c r="AW82" s="30" t="s">
        <v>1817</v>
      </c>
      <c r="AX82" s="30"/>
      <c r="AY82" s="30"/>
      <c r="AZ82" s="30"/>
      <c r="BA82" s="30"/>
      <c r="BB82" s="64" t="s">
        <v>1513</v>
      </c>
      <c r="BC82" s="68" t="s">
        <v>1836</v>
      </c>
      <c r="BD82" s="65" t="s">
        <v>1691</v>
      </c>
      <c r="BE82" s="23"/>
    </row>
    <row r="83" spans="1:58" s="46" customFormat="1" ht="18.75" customHeight="1" x14ac:dyDescent="0.3">
      <c r="A83" s="26" t="s">
        <v>1776</v>
      </c>
      <c r="B83" s="47" t="s">
        <v>1669</v>
      </c>
      <c r="C83" s="40" t="s">
        <v>1670</v>
      </c>
      <c r="D83" s="48" t="s">
        <v>1670</v>
      </c>
      <c r="E83" s="48" t="s">
        <v>831</v>
      </c>
      <c r="F83" s="48" t="s">
        <v>768</v>
      </c>
      <c r="G83" s="41" t="s">
        <v>1500</v>
      </c>
      <c r="H83" s="30" t="s">
        <v>1795</v>
      </c>
      <c r="I83" s="42" t="s">
        <v>1504</v>
      </c>
      <c r="J83" s="42"/>
      <c r="K83" s="30" t="s">
        <v>1803</v>
      </c>
      <c r="L83" s="30"/>
      <c r="M83" s="30"/>
      <c r="N83" s="42">
        <v>100</v>
      </c>
      <c r="O83" s="26">
        <v>0</v>
      </c>
      <c r="P83" s="26">
        <v>0</v>
      </c>
      <c r="Q83" s="43" t="s">
        <v>1809</v>
      </c>
      <c r="R83" s="43" t="s">
        <v>842</v>
      </c>
      <c r="S83" s="44"/>
      <c r="T83" s="44"/>
      <c r="U83" s="44"/>
      <c r="V83" s="44">
        <v>1165.8</v>
      </c>
      <c r="W83" s="44">
        <v>6385.82</v>
      </c>
      <c r="X83" s="44">
        <v>29727269.263999995</v>
      </c>
      <c r="Y83" s="44">
        <v>1165.8</v>
      </c>
      <c r="Z83" s="44">
        <v>6385.82</v>
      </c>
      <c r="AA83" s="44">
        <v>89335087.457000002</v>
      </c>
      <c r="AB83" s="44">
        <v>1165.8</v>
      </c>
      <c r="AC83" s="45">
        <v>6385.82</v>
      </c>
      <c r="AD83" s="45">
        <v>89335087.457000002</v>
      </c>
      <c r="AE83" s="45">
        <v>1165.8</v>
      </c>
      <c r="AF83" s="45">
        <v>6385.82</v>
      </c>
      <c r="AG83" s="45">
        <v>59556724.971000001</v>
      </c>
      <c r="AH83" s="45"/>
      <c r="AI83" s="45"/>
      <c r="AJ83" s="45"/>
      <c r="AK83" s="44"/>
      <c r="AL83" s="45"/>
      <c r="AM83" s="45"/>
      <c r="AN83" s="45"/>
      <c r="AO83" s="45"/>
      <c r="AP83" s="45"/>
      <c r="AQ83" s="45"/>
      <c r="AR83" s="45"/>
      <c r="AS83" s="45"/>
      <c r="AT83" s="45">
        <f t="shared" si="7"/>
        <v>267954169.14899999</v>
      </c>
      <c r="AU83" s="45">
        <f t="shared" si="8"/>
        <v>300108669.44688004</v>
      </c>
      <c r="AV83" s="64">
        <v>2019</v>
      </c>
      <c r="AW83" s="30" t="s">
        <v>1818</v>
      </c>
      <c r="AX83" s="30"/>
      <c r="AY83" s="30"/>
      <c r="AZ83" s="30"/>
      <c r="BA83" s="30"/>
      <c r="BB83" s="64" t="s">
        <v>1513</v>
      </c>
      <c r="BC83" s="68" t="s">
        <v>1837</v>
      </c>
      <c r="BD83" s="65" t="s">
        <v>1691</v>
      </c>
      <c r="BE83" s="23"/>
    </row>
    <row r="84" spans="1:58" s="46" customFormat="1" ht="18.75" customHeight="1" x14ac:dyDescent="0.3">
      <c r="A84" s="26" t="s">
        <v>1777</v>
      </c>
      <c r="B84" s="47" t="s">
        <v>1533</v>
      </c>
      <c r="C84" s="40" t="s">
        <v>1534</v>
      </c>
      <c r="D84" s="48" t="s">
        <v>1534</v>
      </c>
      <c r="E84" s="48" t="s">
        <v>831</v>
      </c>
      <c r="F84" s="48" t="s">
        <v>778</v>
      </c>
      <c r="G84" s="41" t="s">
        <v>1500</v>
      </c>
      <c r="H84" s="30" t="s">
        <v>1600</v>
      </c>
      <c r="I84" s="42" t="s">
        <v>1540</v>
      </c>
      <c r="J84" s="42"/>
      <c r="K84" s="30" t="s">
        <v>1602</v>
      </c>
      <c r="L84" s="30"/>
      <c r="M84" s="30"/>
      <c r="N84" s="42">
        <v>0</v>
      </c>
      <c r="O84" s="26">
        <v>100</v>
      </c>
      <c r="P84" s="26">
        <v>0</v>
      </c>
      <c r="Q84" s="43" t="s">
        <v>1542</v>
      </c>
      <c r="R84" s="43" t="s">
        <v>842</v>
      </c>
      <c r="S84" s="44"/>
      <c r="T84" s="44"/>
      <c r="U84" s="44"/>
      <c r="V84" s="44">
        <v>1</v>
      </c>
      <c r="W84" s="44">
        <v>1071428.57</v>
      </c>
      <c r="X84" s="44">
        <v>1071428.57</v>
      </c>
      <c r="Y84" s="44">
        <v>1</v>
      </c>
      <c r="Z84" s="44">
        <v>43910714.289999999</v>
      </c>
      <c r="AA84" s="44">
        <v>43910714.289999999</v>
      </c>
      <c r="AB84" s="44"/>
      <c r="AC84" s="45"/>
      <c r="AD84" s="45"/>
      <c r="AE84" s="45"/>
      <c r="AF84" s="45"/>
      <c r="AG84" s="45"/>
      <c r="AH84" s="45"/>
      <c r="AI84" s="45"/>
      <c r="AJ84" s="45"/>
      <c r="AK84" s="44"/>
      <c r="AL84" s="45"/>
      <c r="AM84" s="45"/>
      <c r="AN84" s="45"/>
      <c r="AO84" s="45"/>
      <c r="AP84" s="45"/>
      <c r="AQ84" s="45"/>
      <c r="AR84" s="45"/>
      <c r="AS84" s="45"/>
      <c r="AT84" s="45">
        <f t="shared" si="7"/>
        <v>44982142.859999999</v>
      </c>
      <c r="AU84" s="45">
        <f t="shared" si="8"/>
        <v>50380000.003200002</v>
      </c>
      <c r="AV84" s="64">
        <v>2019</v>
      </c>
      <c r="AW84" s="30" t="s">
        <v>1819</v>
      </c>
      <c r="AX84" s="30"/>
      <c r="AY84" s="30"/>
      <c r="AZ84" s="30"/>
      <c r="BA84" s="30"/>
      <c r="BB84" s="64" t="s">
        <v>1513</v>
      </c>
      <c r="BC84" s="68" t="s">
        <v>1552</v>
      </c>
      <c r="BD84" s="65" t="s">
        <v>1553</v>
      </c>
      <c r="BE84" s="23"/>
    </row>
    <row r="85" spans="1:58" s="46" customFormat="1" ht="18.75" customHeight="1" x14ac:dyDescent="0.3">
      <c r="A85" s="26" t="s">
        <v>1778</v>
      </c>
      <c r="B85" s="47" t="s">
        <v>1533</v>
      </c>
      <c r="C85" s="40" t="s">
        <v>1534</v>
      </c>
      <c r="D85" s="48" t="s">
        <v>1534</v>
      </c>
      <c r="E85" s="48" t="s">
        <v>831</v>
      </c>
      <c r="F85" s="48" t="s">
        <v>1750</v>
      </c>
      <c r="G85" s="41" t="s">
        <v>1500</v>
      </c>
      <c r="H85" s="30" t="s">
        <v>1749</v>
      </c>
      <c r="I85" s="42" t="s">
        <v>1540</v>
      </c>
      <c r="J85" s="42"/>
      <c r="K85" s="30" t="s">
        <v>1682</v>
      </c>
      <c r="L85" s="30"/>
      <c r="M85" s="30"/>
      <c r="N85" s="42">
        <v>0</v>
      </c>
      <c r="O85" s="26">
        <v>100</v>
      </c>
      <c r="P85" s="26">
        <v>0</v>
      </c>
      <c r="Q85" s="43" t="s">
        <v>1543</v>
      </c>
      <c r="R85" s="43" t="s">
        <v>842</v>
      </c>
      <c r="S85" s="44"/>
      <c r="T85" s="44"/>
      <c r="U85" s="44"/>
      <c r="V85" s="44">
        <v>7600</v>
      </c>
      <c r="W85" s="44">
        <v>357.14</v>
      </c>
      <c r="X85" s="44">
        <v>2714264</v>
      </c>
      <c r="Y85" s="44">
        <v>116830.00000000001</v>
      </c>
      <c r="Z85" s="44">
        <v>357.14</v>
      </c>
      <c r="AA85" s="44">
        <v>41724666.200000003</v>
      </c>
      <c r="AB85" s="44">
        <v>150069</v>
      </c>
      <c r="AC85" s="45">
        <v>357.14</v>
      </c>
      <c r="AD85" s="45">
        <v>53595642.659999996</v>
      </c>
      <c r="AE85" s="45"/>
      <c r="AF85" s="45"/>
      <c r="AG85" s="45"/>
      <c r="AH85" s="45"/>
      <c r="AI85" s="45"/>
      <c r="AJ85" s="45"/>
      <c r="AK85" s="44"/>
      <c r="AL85" s="45"/>
      <c r="AM85" s="45"/>
      <c r="AN85" s="45"/>
      <c r="AO85" s="45"/>
      <c r="AP85" s="45"/>
      <c r="AQ85" s="45"/>
      <c r="AR85" s="45"/>
      <c r="AS85" s="45"/>
      <c r="AT85" s="45">
        <f t="shared" si="7"/>
        <v>98034572.859999999</v>
      </c>
      <c r="AU85" s="45">
        <f t="shared" si="8"/>
        <v>109798721.6032</v>
      </c>
      <c r="AV85" s="64">
        <v>2019</v>
      </c>
      <c r="AW85" s="30" t="s">
        <v>1820</v>
      </c>
      <c r="AX85" s="30"/>
      <c r="AY85" s="30"/>
      <c r="AZ85" s="30"/>
      <c r="BA85" s="30"/>
      <c r="BB85" s="64" t="s">
        <v>1513</v>
      </c>
      <c r="BC85" s="68" t="s">
        <v>1552</v>
      </c>
      <c r="BD85" s="65" t="s">
        <v>1553</v>
      </c>
      <c r="BE85" s="23"/>
    </row>
    <row r="86" spans="1:58" s="46" customFormat="1" ht="18.75" customHeight="1" x14ac:dyDescent="0.3">
      <c r="A86" s="26" t="s">
        <v>1779</v>
      </c>
      <c r="B86" s="47" t="s">
        <v>1533</v>
      </c>
      <c r="C86" s="40" t="s">
        <v>1534</v>
      </c>
      <c r="D86" s="48" t="s">
        <v>1534</v>
      </c>
      <c r="E86" s="48" t="s">
        <v>831</v>
      </c>
      <c r="F86" s="48" t="s">
        <v>1750</v>
      </c>
      <c r="G86" s="41" t="s">
        <v>1500</v>
      </c>
      <c r="H86" s="30" t="s">
        <v>1749</v>
      </c>
      <c r="I86" s="42" t="s">
        <v>1540</v>
      </c>
      <c r="J86" s="42"/>
      <c r="K86" s="30" t="s">
        <v>1682</v>
      </c>
      <c r="L86" s="30"/>
      <c r="M86" s="30"/>
      <c r="N86" s="42">
        <v>0</v>
      </c>
      <c r="O86" s="26">
        <v>100</v>
      </c>
      <c r="P86" s="26">
        <v>0</v>
      </c>
      <c r="Q86" s="43" t="s">
        <v>1543</v>
      </c>
      <c r="R86" s="43" t="s">
        <v>842</v>
      </c>
      <c r="S86" s="44"/>
      <c r="T86" s="44"/>
      <c r="U86" s="44"/>
      <c r="V86" s="44">
        <v>5200</v>
      </c>
      <c r="W86" s="44">
        <v>357.14</v>
      </c>
      <c r="X86" s="44">
        <v>1857128</v>
      </c>
      <c r="Y86" s="44">
        <v>84824</v>
      </c>
      <c r="Z86" s="44">
        <v>357.14</v>
      </c>
      <c r="AA86" s="44">
        <v>30294043.359999999</v>
      </c>
      <c r="AB86" s="44">
        <v>105977.00000000001</v>
      </c>
      <c r="AC86" s="45">
        <v>357.14</v>
      </c>
      <c r="AD86" s="45">
        <v>37848625.780000001</v>
      </c>
      <c r="AE86" s="45"/>
      <c r="AF86" s="45"/>
      <c r="AG86" s="45"/>
      <c r="AH86" s="45"/>
      <c r="AI86" s="45"/>
      <c r="AJ86" s="45"/>
      <c r="AK86" s="44"/>
      <c r="AL86" s="45"/>
      <c r="AM86" s="45"/>
      <c r="AN86" s="45"/>
      <c r="AO86" s="45"/>
      <c r="AP86" s="45"/>
      <c r="AQ86" s="45"/>
      <c r="AR86" s="45"/>
      <c r="AS86" s="45"/>
      <c r="AT86" s="45">
        <f t="shared" si="7"/>
        <v>69999797.140000001</v>
      </c>
      <c r="AU86" s="45">
        <f t="shared" si="8"/>
        <v>78399772.796800002</v>
      </c>
      <c r="AV86" s="64">
        <v>2019</v>
      </c>
      <c r="AW86" s="30" t="s">
        <v>1821</v>
      </c>
      <c r="AX86" s="30"/>
      <c r="AY86" s="30"/>
      <c r="AZ86" s="30"/>
      <c r="BA86" s="30"/>
      <c r="BB86" s="64" t="s">
        <v>1513</v>
      </c>
      <c r="BC86" s="68" t="s">
        <v>1552</v>
      </c>
      <c r="BD86" s="65" t="s">
        <v>1553</v>
      </c>
      <c r="BE86" s="23"/>
    </row>
    <row r="87" spans="1:58" s="46" customFormat="1" ht="18.75" customHeight="1" x14ac:dyDescent="0.3">
      <c r="A87" s="26" t="s">
        <v>1780</v>
      </c>
      <c r="B87" s="47" t="s">
        <v>1533</v>
      </c>
      <c r="C87" s="40" t="s">
        <v>1534</v>
      </c>
      <c r="D87" s="48" t="s">
        <v>1534</v>
      </c>
      <c r="E87" s="48" t="s">
        <v>831</v>
      </c>
      <c r="F87" s="48" t="s">
        <v>1750</v>
      </c>
      <c r="G87" s="41" t="s">
        <v>1500</v>
      </c>
      <c r="H87" s="30" t="s">
        <v>1796</v>
      </c>
      <c r="I87" s="42" t="s">
        <v>1540</v>
      </c>
      <c r="J87" s="42"/>
      <c r="K87" s="30" t="s">
        <v>1682</v>
      </c>
      <c r="L87" s="30"/>
      <c r="M87" s="30"/>
      <c r="N87" s="42">
        <v>0</v>
      </c>
      <c r="O87" s="26">
        <v>100</v>
      </c>
      <c r="P87" s="26">
        <v>0</v>
      </c>
      <c r="Q87" s="43" t="s">
        <v>1543</v>
      </c>
      <c r="R87" s="43" t="s">
        <v>842</v>
      </c>
      <c r="S87" s="44"/>
      <c r="T87" s="44"/>
      <c r="U87" s="44"/>
      <c r="V87" s="44">
        <v>5200</v>
      </c>
      <c r="W87" s="44">
        <v>357.14</v>
      </c>
      <c r="X87" s="44">
        <v>1857128</v>
      </c>
      <c r="Y87" s="44">
        <v>87618</v>
      </c>
      <c r="Z87" s="44">
        <v>357.14</v>
      </c>
      <c r="AA87" s="44">
        <v>31291892.52</v>
      </c>
      <c r="AB87" s="44">
        <v>110280.00000000001</v>
      </c>
      <c r="AC87" s="45">
        <v>357.14</v>
      </c>
      <c r="AD87" s="45">
        <v>39385399.200000003</v>
      </c>
      <c r="AE87" s="45"/>
      <c r="AF87" s="45"/>
      <c r="AG87" s="45"/>
      <c r="AH87" s="45"/>
      <c r="AI87" s="45"/>
      <c r="AJ87" s="45"/>
      <c r="AK87" s="44"/>
      <c r="AL87" s="45"/>
      <c r="AM87" s="45"/>
      <c r="AN87" s="45"/>
      <c r="AO87" s="45"/>
      <c r="AP87" s="45"/>
      <c r="AQ87" s="45"/>
      <c r="AR87" s="45"/>
      <c r="AS87" s="45"/>
      <c r="AT87" s="45">
        <f t="shared" si="7"/>
        <v>72534419.719999999</v>
      </c>
      <c r="AU87" s="45">
        <f t="shared" si="8"/>
        <v>81238550.086400002</v>
      </c>
      <c r="AV87" s="64">
        <v>2019</v>
      </c>
      <c r="AW87" s="30" t="s">
        <v>1822</v>
      </c>
      <c r="AX87" s="30"/>
      <c r="AY87" s="30"/>
      <c r="AZ87" s="30"/>
      <c r="BA87" s="30"/>
      <c r="BB87" s="64" t="s">
        <v>1513</v>
      </c>
      <c r="BC87" s="68" t="s">
        <v>1552</v>
      </c>
      <c r="BD87" s="65" t="s">
        <v>1553</v>
      </c>
      <c r="BE87" s="23"/>
    </row>
    <row r="88" spans="1:58" s="46" customFormat="1" ht="18.75" customHeight="1" x14ac:dyDescent="0.3">
      <c r="A88" s="26" t="s">
        <v>1781</v>
      </c>
      <c r="B88" s="47" t="s">
        <v>1782</v>
      </c>
      <c r="C88" s="40" t="s">
        <v>1783</v>
      </c>
      <c r="D88" s="48" t="s">
        <v>1784</v>
      </c>
      <c r="E88" s="48" t="s">
        <v>825</v>
      </c>
      <c r="F88" s="48"/>
      <c r="G88" s="41" t="s">
        <v>1500</v>
      </c>
      <c r="H88" s="30" t="s">
        <v>1796</v>
      </c>
      <c r="I88" s="42" t="s">
        <v>1801</v>
      </c>
      <c r="J88" s="42"/>
      <c r="K88" s="30"/>
      <c r="L88" s="30" t="s">
        <v>1806</v>
      </c>
      <c r="M88" s="30" t="s">
        <v>1804</v>
      </c>
      <c r="N88" s="42">
        <v>0</v>
      </c>
      <c r="O88" s="26">
        <v>100</v>
      </c>
      <c r="P88" s="26">
        <v>0</v>
      </c>
      <c r="Q88" s="43" t="s">
        <v>1542</v>
      </c>
      <c r="R88" s="43" t="s">
        <v>842</v>
      </c>
      <c r="S88" s="44"/>
      <c r="T88" s="44"/>
      <c r="U88" s="44"/>
      <c r="V88" s="44">
        <v>1</v>
      </c>
      <c r="W88" s="44">
        <v>0</v>
      </c>
      <c r="X88" s="44">
        <v>0</v>
      </c>
      <c r="Y88" s="44">
        <v>1</v>
      </c>
      <c r="Z88" s="44">
        <v>12204000</v>
      </c>
      <c r="AA88" s="44">
        <v>12204000</v>
      </c>
      <c r="AB88" s="44">
        <v>1</v>
      </c>
      <c r="AC88" s="45">
        <v>12814000</v>
      </c>
      <c r="AD88" s="45">
        <v>12814000</v>
      </c>
      <c r="AE88" s="45">
        <v>1</v>
      </c>
      <c r="AF88" s="45">
        <v>13326000</v>
      </c>
      <c r="AG88" s="45">
        <v>13326000</v>
      </c>
      <c r="AH88" s="45">
        <v>1</v>
      </c>
      <c r="AI88" s="45">
        <v>13859000</v>
      </c>
      <c r="AJ88" s="45">
        <v>13859000</v>
      </c>
      <c r="AK88" s="44"/>
      <c r="AL88" s="45"/>
      <c r="AM88" s="45"/>
      <c r="AN88" s="45"/>
      <c r="AO88" s="45"/>
      <c r="AP88" s="45"/>
      <c r="AQ88" s="45"/>
      <c r="AR88" s="45"/>
      <c r="AS88" s="45"/>
      <c r="AT88" s="45">
        <f t="shared" si="7"/>
        <v>52203000</v>
      </c>
      <c r="AU88" s="45">
        <f t="shared" si="8"/>
        <v>58467360.000000007</v>
      </c>
      <c r="AV88" s="64">
        <v>2019</v>
      </c>
      <c r="AW88" s="30" t="s">
        <v>1784</v>
      </c>
      <c r="AX88" s="30"/>
      <c r="AY88" s="30"/>
      <c r="AZ88" s="30"/>
      <c r="BA88" s="30"/>
      <c r="BB88" s="64" t="s">
        <v>1513</v>
      </c>
      <c r="BC88" s="68" t="s">
        <v>1838</v>
      </c>
      <c r="BD88" s="65" t="s">
        <v>1833</v>
      </c>
      <c r="BE88" s="23"/>
    </row>
    <row r="89" spans="1:58" s="46" customFormat="1" ht="18.75" customHeight="1" x14ac:dyDescent="0.3">
      <c r="A89" s="26" t="s">
        <v>1785</v>
      </c>
      <c r="B89" s="47" t="s">
        <v>1786</v>
      </c>
      <c r="C89" s="40" t="s">
        <v>1787</v>
      </c>
      <c r="D89" s="48" t="s">
        <v>1787</v>
      </c>
      <c r="E89" s="48" t="s">
        <v>831</v>
      </c>
      <c r="F89" s="48" t="s">
        <v>1792</v>
      </c>
      <c r="G89" s="41" t="s">
        <v>1500</v>
      </c>
      <c r="H89" s="30" t="s">
        <v>1600</v>
      </c>
      <c r="I89" s="42" t="s">
        <v>1802</v>
      </c>
      <c r="J89" s="42"/>
      <c r="K89" s="30" t="s">
        <v>1604</v>
      </c>
      <c r="L89" s="30"/>
      <c r="M89" s="30"/>
      <c r="N89" s="42">
        <v>100</v>
      </c>
      <c r="O89" s="26">
        <v>0</v>
      </c>
      <c r="P89" s="26">
        <v>0</v>
      </c>
      <c r="Q89" s="43" t="s">
        <v>1508</v>
      </c>
      <c r="R89" s="43" t="s">
        <v>842</v>
      </c>
      <c r="S89" s="44"/>
      <c r="T89" s="44"/>
      <c r="U89" s="44"/>
      <c r="V89" s="44">
        <v>1</v>
      </c>
      <c r="W89" s="44">
        <v>13327500</v>
      </c>
      <c r="X89" s="44">
        <v>13327500</v>
      </c>
      <c r="Y89" s="44">
        <v>1</v>
      </c>
      <c r="Z89" s="44">
        <v>5404000</v>
      </c>
      <c r="AA89" s="44">
        <v>5404000</v>
      </c>
      <c r="AB89" s="44">
        <v>1</v>
      </c>
      <c r="AC89" s="45">
        <v>5784000</v>
      </c>
      <c r="AD89" s="45">
        <v>5784000</v>
      </c>
      <c r="AE89" s="45">
        <v>1</v>
      </c>
      <c r="AF89" s="45">
        <v>6190000</v>
      </c>
      <c r="AG89" s="45">
        <v>6190000</v>
      </c>
      <c r="AH89" s="45"/>
      <c r="AI89" s="45"/>
      <c r="AJ89" s="45"/>
      <c r="AK89" s="44"/>
      <c r="AL89" s="45"/>
      <c r="AM89" s="45"/>
      <c r="AN89" s="45"/>
      <c r="AO89" s="45"/>
      <c r="AP89" s="45"/>
      <c r="AQ89" s="45"/>
      <c r="AR89" s="45"/>
      <c r="AS89" s="45"/>
      <c r="AT89" s="45">
        <f t="shared" si="7"/>
        <v>30705500</v>
      </c>
      <c r="AU89" s="45">
        <f t="shared" si="8"/>
        <v>34390160</v>
      </c>
      <c r="AV89" s="64">
        <v>2019</v>
      </c>
      <c r="AW89" s="30" t="s">
        <v>1823</v>
      </c>
      <c r="AX89" s="30"/>
      <c r="AY89" s="30"/>
      <c r="AZ89" s="30"/>
      <c r="BA89" s="30"/>
      <c r="BB89" s="64" t="s">
        <v>1513</v>
      </c>
      <c r="BC89" s="68" t="s">
        <v>1550</v>
      </c>
      <c r="BD89" s="65" t="s">
        <v>1839</v>
      </c>
      <c r="BE89" s="23"/>
    </row>
    <row r="90" spans="1:58" s="46" customFormat="1" ht="18.75" customHeight="1" x14ac:dyDescent="0.3">
      <c r="A90" s="26" t="s">
        <v>1788</v>
      </c>
      <c r="B90" s="47" t="s">
        <v>1789</v>
      </c>
      <c r="C90" s="40" t="s">
        <v>1790</v>
      </c>
      <c r="D90" s="48" t="s">
        <v>1790</v>
      </c>
      <c r="E90" s="48" t="s">
        <v>831</v>
      </c>
      <c r="F90" s="48" t="s">
        <v>1792</v>
      </c>
      <c r="G90" s="41" t="s">
        <v>1500</v>
      </c>
      <c r="H90" s="30" t="s">
        <v>1600</v>
      </c>
      <c r="I90" s="42" t="s">
        <v>1540</v>
      </c>
      <c r="J90" s="42"/>
      <c r="K90" s="30"/>
      <c r="L90" s="30" t="s">
        <v>1806</v>
      </c>
      <c r="M90" s="30" t="s">
        <v>1505</v>
      </c>
      <c r="N90" s="42">
        <v>0</v>
      </c>
      <c r="O90" s="26">
        <v>100</v>
      </c>
      <c r="P90" s="26">
        <v>0</v>
      </c>
      <c r="Q90" s="43" t="s">
        <v>1508</v>
      </c>
      <c r="R90" s="43" t="s">
        <v>842</v>
      </c>
      <c r="S90" s="44"/>
      <c r="T90" s="44"/>
      <c r="U90" s="44"/>
      <c r="V90" s="44"/>
      <c r="W90" s="44"/>
      <c r="X90" s="44"/>
      <c r="Y90" s="44">
        <v>1</v>
      </c>
      <c r="Z90" s="44">
        <v>1200000</v>
      </c>
      <c r="AA90" s="44">
        <v>1200000</v>
      </c>
      <c r="AB90" s="44">
        <v>1</v>
      </c>
      <c r="AC90" s="45">
        <v>1200000</v>
      </c>
      <c r="AD90" s="45">
        <v>1200000</v>
      </c>
      <c r="AE90" s="45">
        <v>1</v>
      </c>
      <c r="AF90" s="45">
        <v>1200000</v>
      </c>
      <c r="AG90" s="45">
        <v>1200000</v>
      </c>
      <c r="AH90" s="45">
        <v>1</v>
      </c>
      <c r="AI90" s="45">
        <v>1200000</v>
      </c>
      <c r="AJ90" s="45">
        <v>1200000</v>
      </c>
      <c r="AK90" s="44">
        <v>1</v>
      </c>
      <c r="AL90" s="45">
        <v>1200000</v>
      </c>
      <c r="AM90" s="45">
        <v>1200000</v>
      </c>
      <c r="AN90" s="45"/>
      <c r="AO90" s="45"/>
      <c r="AP90" s="45"/>
      <c r="AQ90" s="45"/>
      <c r="AR90" s="45"/>
      <c r="AS90" s="45"/>
      <c r="AT90" s="45">
        <f t="shared" si="7"/>
        <v>6000000</v>
      </c>
      <c r="AU90" s="45">
        <f t="shared" si="8"/>
        <v>6720000.0000000009</v>
      </c>
      <c r="AV90" s="64">
        <v>2019</v>
      </c>
      <c r="AW90" s="30"/>
      <c r="AX90" s="30"/>
      <c r="AY90" s="30"/>
      <c r="AZ90" s="30"/>
      <c r="BA90" s="30"/>
      <c r="BB90" s="64" t="s">
        <v>1513</v>
      </c>
      <c r="BC90" s="68" t="s">
        <v>1840</v>
      </c>
      <c r="BD90" s="65" t="s">
        <v>1841</v>
      </c>
      <c r="BE90" s="23"/>
    </row>
    <row r="91" spans="1:58" s="46" customFormat="1" ht="18.75" customHeight="1" x14ac:dyDescent="0.3">
      <c r="A91" s="26" t="s">
        <v>1523</v>
      </c>
      <c r="B91" s="47" t="s">
        <v>1524</v>
      </c>
      <c r="C91" s="40" t="s">
        <v>1525</v>
      </c>
      <c r="D91" s="48" t="s">
        <v>1525</v>
      </c>
      <c r="E91" s="48" t="s">
        <v>831</v>
      </c>
      <c r="F91" s="48" t="s">
        <v>1535</v>
      </c>
      <c r="G91" s="41" t="s">
        <v>1500</v>
      </c>
      <c r="H91" s="30" t="s">
        <v>1501</v>
      </c>
      <c r="I91" s="42" t="s">
        <v>1537</v>
      </c>
      <c r="J91" s="42"/>
      <c r="K91" s="30" t="s">
        <v>1505</v>
      </c>
      <c r="L91" s="30"/>
      <c r="M91" s="30"/>
      <c r="N91" s="42">
        <v>0</v>
      </c>
      <c r="O91" s="26">
        <v>100</v>
      </c>
      <c r="P91" s="26">
        <v>0</v>
      </c>
      <c r="Q91" s="43" t="s">
        <v>1541</v>
      </c>
      <c r="R91" s="43" t="s">
        <v>842</v>
      </c>
      <c r="S91" s="44"/>
      <c r="T91" s="44"/>
      <c r="U91" s="44"/>
      <c r="V91" s="44"/>
      <c r="W91" s="44"/>
      <c r="X91" s="44"/>
      <c r="Y91" s="44">
        <v>2873524</v>
      </c>
      <c r="Z91" s="44">
        <v>13.22</v>
      </c>
      <c r="AA91" s="44">
        <v>37987987.280000001</v>
      </c>
      <c r="AB91" s="44">
        <v>3176096</v>
      </c>
      <c r="AC91" s="45">
        <v>13.22</v>
      </c>
      <c r="AD91" s="45">
        <v>41987989.120000005</v>
      </c>
      <c r="AE91" s="45">
        <v>3403935</v>
      </c>
      <c r="AF91" s="45">
        <v>13.22</v>
      </c>
      <c r="AG91" s="45">
        <v>45000020.700000003</v>
      </c>
      <c r="AH91" s="45">
        <v>3706507</v>
      </c>
      <c r="AI91" s="45">
        <v>13.22</v>
      </c>
      <c r="AJ91" s="45">
        <v>49000022.539999999</v>
      </c>
      <c r="AK91" s="44">
        <v>4009079</v>
      </c>
      <c r="AL91" s="45">
        <v>13.22</v>
      </c>
      <c r="AM91" s="45">
        <v>53000024.380000003</v>
      </c>
      <c r="AN91" s="45"/>
      <c r="AO91" s="45"/>
      <c r="AP91" s="45"/>
      <c r="AQ91" s="45"/>
      <c r="AR91" s="45"/>
      <c r="AS91" s="45"/>
      <c r="AT91" s="45">
        <f t="shared" si="7"/>
        <v>226976044.02000001</v>
      </c>
      <c r="AU91" s="45">
        <f t="shared" si="8"/>
        <v>254213169.30240002</v>
      </c>
      <c r="AV91" s="64" t="s">
        <v>1511</v>
      </c>
      <c r="AW91" s="30" t="s">
        <v>1544</v>
      </c>
      <c r="AX91" s="30"/>
      <c r="AY91" s="30"/>
      <c r="AZ91" s="30"/>
      <c r="BA91" s="30"/>
      <c r="BB91" s="64" t="s">
        <v>1513</v>
      </c>
      <c r="BC91" s="68" t="s">
        <v>1546</v>
      </c>
      <c r="BD91" s="65" t="s">
        <v>1547</v>
      </c>
      <c r="BE91" s="23"/>
    </row>
    <row r="92" spans="1:58" s="46" customFormat="1" ht="18.75" customHeight="1" x14ac:dyDescent="0.3">
      <c r="A92" s="26" t="s">
        <v>1526</v>
      </c>
      <c r="B92" s="47" t="s">
        <v>1527</v>
      </c>
      <c r="C92" s="40" t="s">
        <v>1528</v>
      </c>
      <c r="D92" s="48" t="s">
        <v>1528</v>
      </c>
      <c r="E92" s="48" t="s">
        <v>831</v>
      </c>
      <c r="F92" s="48" t="s">
        <v>1535</v>
      </c>
      <c r="G92" s="41" t="s">
        <v>1500</v>
      </c>
      <c r="H92" s="30" t="s">
        <v>1501</v>
      </c>
      <c r="I92" s="42" t="s">
        <v>1538</v>
      </c>
      <c r="J92" s="42"/>
      <c r="K92" s="30" t="s">
        <v>1505</v>
      </c>
      <c r="L92" s="30"/>
      <c r="M92" s="30"/>
      <c r="N92" s="42">
        <v>0</v>
      </c>
      <c r="O92" s="26">
        <v>100</v>
      </c>
      <c r="P92" s="26">
        <v>0</v>
      </c>
      <c r="Q92" s="43" t="s">
        <v>1542</v>
      </c>
      <c r="R92" s="43" t="s">
        <v>842</v>
      </c>
      <c r="S92" s="44"/>
      <c r="T92" s="44"/>
      <c r="U92" s="44"/>
      <c r="V92" s="44"/>
      <c r="W92" s="44"/>
      <c r="X92" s="44"/>
      <c r="Y92" s="44">
        <v>1</v>
      </c>
      <c r="Z92" s="44">
        <v>5851836</v>
      </c>
      <c r="AA92" s="44">
        <v>5851836</v>
      </c>
      <c r="AB92" s="44">
        <v>1</v>
      </c>
      <c r="AC92" s="45">
        <v>5851836</v>
      </c>
      <c r="AD92" s="45">
        <v>5851836</v>
      </c>
      <c r="AE92" s="45">
        <v>1</v>
      </c>
      <c r="AF92" s="45">
        <v>5851836</v>
      </c>
      <c r="AG92" s="45">
        <v>5851836</v>
      </c>
      <c r="AH92" s="45">
        <v>1</v>
      </c>
      <c r="AI92" s="45">
        <v>5851836</v>
      </c>
      <c r="AJ92" s="45">
        <v>5851836</v>
      </c>
      <c r="AK92" s="44">
        <v>1</v>
      </c>
      <c r="AL92" s="45">
        <v>5851836</v>
      </c>
      <c r="AM92" s="45">
        <v>5851836</v>
      </c>
      <c r="AN92" s="45"/>
      <c r="AO92" s="45"/>
      <c r="AP92" s="45"/>
      <c r="AQ92" s="45"/>
      <c r="AR92" s="45"/>
      <c r="AS92" s="45"/>
      <c r="AT92" s="45">
        <f t="shared" si="7"/>
        <v>29259180</v>
      </c>
      <c r="AU92" s="45">
        <f t="shared" si="8"/>
        <v>32770281.600000001</v>
      </c>
      <c r="AV92" s="64" t="s">
        <v>1511</v>
      </c>
      <c r="AW92" s="30"/>
      <c r="AX92" s="30"/>
      <c r="AY92" s="30"/>
      <c r="AZ92" s="30"/>
      <c r="BA92" s="30"/>
      <c r="BB92" s="64" t="s">
        <v>1513</v>
      </c>
      <c r="BC92" s="68" t="s">
        <v>1548</v>
      </c>
      <c r="BD92" s="65" t="s">
        <v>1549</v>
      </c>
      <c r="BE92" s="23"/>
    </row>
    <row r="93" spans="1:58" s="46" customFormat="1" ht="18.75" customHeight="1" x14ac:dyDescent="0.3">
      <c r="A93" s="26" t="s">
        <v>1529</v>
      </c>
      <c r="B93" s="47" t="s">
        <v>1530</v>
      </c>
      <c r="C93" s="40" t="s">
        <v>1531</v>
      </c>
      <c r="D93" s="48" t="s">
        <v>1531</v>
      </c>
      <c r="E93" s="48" t="s">
        <v>831</v>
      </c>
      <c r="F93" s="48" t="s">
        <v>1536</v>
      </c>
      <c r="G93" s="41" t="s">
        <v>1500</v>
      </c>
      <c r="H93" s="30" t="s">
        <v>1501</v>
      </c>
      <c r="I93" s="42" t="s">
        <v>1539</v>
      </c>
      <c r="J93" s="42"/>
      <c r="K93" s="30" t="s">
        <v>1505</v>
      </c>
      <c r="L93" s="30"/>
      <c r="M93" s="30"/>
      <c r="N93" s="42">
        <v>100</v>
      </c>
      <c r="O93" s="26">
        <v>0</v>
      </c>
      <c r="P93" s="26">
        <v>0</v>
      </c>
      <c r="Q93" s="43" t="s">
        <v>1508</v>
      </c>
      <c r="R93" s="43" t="s">
        <v>842</v>
      </c>
      <c r="S93" s="44"/>
      <c r="T93" s="44"/>
      <c r="U93" s="44"/>
      <c r="V93" s="44"/>
      <c r="W93" s="44"/>
      <c r="X93" s="44"/>
      <c r="Y93" s="44">
        <v>1</v>
      </c>
      <c r="Z93" s="44">
        <v>23669.642857142855</v>
      </c>
      <c r="AA93" s="44"/>
      <c r="AB93" s="44">
        <v>1</v>
      </c>
      <c r="AC93" s="45">
        <v>25326.78571428571</v>
      </c>
      <c r="AD93" s="45"/>
      <c r="AE93" s="45">
        <v>1</v>
      </c>
      <c r="AF93" s="45">
        <v>27093.749999999996</v>
      </c>
      <c r="AG93" s="45"/>
      <c r="AH93" s="45">
        <v>1</v>
      </c>
      <c r="AI93" s="45">
        <v>28990.312499999996</v>
      </c>
      <c r="AJ93" s="45"/>
      <c r="AK93" s="44">
        <v>1</v>
      </c>
      <c r="AL93" s="45">
        <v>27099.66071428571</v>
      </c>
      <c r="AM93" s="45"/>
      <c r="AN93" s="45"/>
      <c r="AO93" s="45"/>
      <c r="AP93" s="45"/>
      <c r="AQ93" s="45"/>
      <c r="AR93" s="45"/>
      <c r="AS93" s="45"/>
      <c r="AT93" s="45">
        <f t="shared" si="7"/>
        <v>0</v>
      </c>
      <c r="AU93" s="45">
        <f t="shared" si="8"/>
        <v>0</v>
      </c>
      <c r="AV93" s="64" t="s">
        <v>1511</v>
      </c>
      <c r="AW93" s="30"/>
      <c r="AX93" s="30"/>
      <c r="AY93" s="30"/>
      <c r="AZ93" s="30"/>
      <c r="BA93" s="30"/>
      <c r="BB93" s="64" t="s">
        <v>1513</v>
      </c>
      <c r="BC93" s="68" t="s">
        <v>1550</v>
      </c>
      <c r="BD93" s="65" t="s">
        <v>1551</v>
      </c>
      <c r="BE93" s="23"/>
    </row>
    <row r="94" spans="1:58" s="82" customFormat="1" ht="18.75" customHeight="1" x14ac:dyDescent="0.3">
      <c r="A94" s="78" t="s">
        <v>1639</v>
      </c>
      <c r="B94" s="72" t="s">
        <v>1530</v>
      </c>
      <c r="C94" s="105" t="s">
        <v>1531</v>
      </c>
      <c r="D94" s="106" t="s">
        <v>1531</v>
      </c>
      <c r="E94" s="106" t="s">
        <v>831</v>
      </c>
      <c r="F94" s="106" t="s">
        <v>1536</v>
      </c>
      <c r="G94" s="107" t="s">
        <v>1500</v>
      </c>
      <c r="H94" s="112" t="s">
        <v>1845</v>
      </c>
      <c r="I94" s="108" t="s">
        <v>1539</v>
      </c>
      <c r="J94" s="108"/>
      <c r="K94" s="66" t="s">
        <v>1505</v>
      </c>
      <c r="L94" s="66"/>
      <c r="M94" s="66"/>
      <c r="N94" s="108">
        <v>100</v>
      </c>
      <c r="O94" s="78">
        <v>0</v>
      </c>
      <c r="P94" s="78">
        <v>0</v>
      </c>
      <c r="Q94" s="109" t="s">
        <v>1508</v>
      </c>
      <c r="R94" s="109" t="s">
        <v>842</v>
      </c>
      <c r="S94" s="110"/>
      <c r="T94" s="110"/>
      <c r="U94" s="110"/>
      <c r="V94" s="110"/>
      <c r="W94" s="110"/>
      <c r="X94" s="110"/>
      <c r="Y94" s="110">
        <v>1</v>
      </c>
      <c r="Z94" s="110">
        <f>26510/1.12</f>
        <v>23669.642857142855</v>
      </c>
      <c r="AA94" s="110"/>
      <c r="AB94" s="110">
        <v>1</v>
      </c>
      <c r="AC94" s="113">
        <f>28370/1.12</f>
        <v>25330.357142857141</v>
      </c>
      <c r="AD94" s="110"/>
      <c r="AE94" s="110">
        <v>1</v>
      </c>
      <c r="AF94" s="113">
        <f>30360/1.12</f>
        <v>27107.142857142855</v>
      </c>
      <c r="AG94" s="110"/>
      <c r="AH94" s="110">
        <v>1</v>
      </c>
      <c r="AI94" s="113">
        <f>32490/1.12</f>
        <v>29008.928571428569</v>
      </c>
      <c r="AJ94" s="110"/>
      <c r="AK94" s="110">
        <v>1</v>
      </c>
      <c r="AL94" s="113">
        <f>34760/1.12</f>
        <v>31035.714285714283</v>
      </c>
      <c r="AM94" s="110"/>
      <c r="AN94" s="111"/>
      <c r="AO94" s="111"/>
      <c r="AP94" s="111"/>
      <c r="AQ94" s="111"/>
      <c r="AR94" s="111"/>
      <c r="AS94" s="111"/>
      <c r="AT94" s="111">
        <f>U94+X94+AA94+AD94+AG94+AJ94+AM94+AP94+AS94</f>
        <v>0</v>
      </c>
      <c r="AU94" s="111">
        <f t="shared" ref="AU94:AU100" si="11">AT94*1.12</f>
        <v>0</v>
      </c>
      <c r="AV94" s="78" t="s">
        <v>1511</v>
      </c>
      <c r="AW94" s="66"/>
      <c r="AX94" s="66"/>
      <c r="AY94" s="66"/>
      <c r="AZ94" s="66"/>
      <c r="BA94" s="66"/>
      <c r="BB94" s="78" t="s">
        <v>1513</v>
      </c>
      <c r="BC94" s="79" t="s">
        <v>1550</v>
      </c>
      <c r="BD94" s="80" t="s">
        <v>1551</v>
      </c>
      <c r="BE94" s="81" t="s">
        <v>1858</v>
      </c>
      <c r="BF94" s="82" t="s">
        <v>1857</v>
      </c>
    </row>
    <row r="95" spans="1:58" s="82" customFormat="1" ht="25.2" customHeight="1" x14ac:dyDescent="0.3">
      <c r="A95" s="78" t="s">
        <v>1860</v>
      </c>
      <c r="B95" s="72" t="s">
        <v>1530</v>
      </c>
      <c r="C95" s="105" t="s">
        <v>1531</v>
      </c>
      <c r="D95" s="106" t="s">
        <v>1531</v>
      </c>
      <c r="E95" s="106" t="s">
        <v>831</v>
      </c>
      <c r="F95" s="106" t="s">
        <v>1536</v>
      </c>
      <c r="G95" s="107" t="s">
        <v>1500</v>
      </c>
      <c r="H95" s="134" t="s">
        <v>1862</v>
      </c>
      <c r="I95" s="108" t="s">
        <v>1539</v>
      </c>
      <c r="J95" s="108"/>
      <c r="K95" s="66" t="s">
        <v>1505</v>
      </c>
      <c r="L95" s="66"/>
      <c r="M95" s="66"/>
      <c r="N95" s="108">
        <v>100</v>
      </c>
      <c r="O95" s="78">
        <v>0</v>
      </c>
      <c r="P95" s="78">
        <v>0</v>
      </c>
      <c r="Q95" s="109" t="s">
        <v>1508</v>
      </c>
      <c r="R95" s="109" t="s">
        <v>842</v>
      </c>
      <c r="S95" s="109"/>
      <c r="T95" s="109"/>
      <c r="U95" s="109"/>
      <c r="V95" s="109"/>
      <c r="W95" s="109"/>
      <c r="X95" s="109"/>
      <c r="Y95" s="110">
        <v>1</v>
      </c>
      <c r="Z95" s="113">
        <f>27780/1.12</f>
        <v>24803.571428571428</v>
      </c>
      <c r="AA95" s="110">
        <f>Z95</f>
        <v>24803.571428571428</v>
      </c>
      <c r="AB95" s="110">
        <v>1</v>
      </c>
      <c r="AC95" s="113">
        <f>29720/1.12</f>
        <v>26535.714285714283</v>
      </c>
      <c r="AD95" s="110">
        <f>AC95</f>
        <v>26535.714285714283</v>
      </c>
      <c r="AE95" s="110">
        <v>1</v>
      </c>
      <c r="AF95" s="113">
        <f>31800/1.12</f>
        <v>28392.857142857141</v>
      </c>
      <c r="AG95" s="110">
        <f>AF95</f>
        <v>28392.857142857141</v>
      </c>
      <c r="AH95" s="110">
        <v>1</v>
      </c>
      <c r="AI95" s="113">
        <f>34030/1.12</f>
        <v>30383.928571428569</v>
      </c>
      <c r="AJ95" s="110">
        <f>AI95</f>
        <v>30383.928571428569</v>
      </c>
      <c r="AK95" s="110">
        <v>1</v>
      </c>
      <c r="AL95" s="113">
        <f>36410/1.12</f>
        <v>32508.928571428569</v>
      </c>
      <c r="AM95" s="110">
        <f>AL95</f>
        <v>32508.928571428569</v>
      </c>
      <c r="AN95" s="110"/>
      <c r="AO95" s="110"/>
      <c r="AP95" s="110"/>
      <c r="AQ95" s="110"/>
      <c r="AR95" s="110"/>
      <c r="AS95" s="110"/>
      <c r="AT95" s="110">
        <f>AA95+AD95+AG95+AJ95+AM95</f>
        <v>142625</v>
      </c>
      <c r="AU95" s="110">
        <f t="shared" si="11"/>
        <v>159740.00000000003</v>
      </c>
      <c r="AV95" s="110" t="s">
        <v>1511</v>
      </c>
      <c r="AW95" s="66"/>
      <c r="AX95" s="66"/>
      <c r="AY95" s="66"/>
      <c r="AZ95" s="66"/>
      <c r="BA95" s="66"/>
      <c r="BB95" s="78" t="s">
        <v>1513</v>
      </c>
      <c r="BC95" s="79" t="s">
        <v>1550</v>
      </c>
      <c r="BD95" s="80" t="s">
        <v>1551</v>
      </c>
      <c r="BE95" s="81"/>
      <c r="BF95" s="82" t="s">
        <v>1861</v>
      </c>
    </row>
    <row r="96" spans="1:58" s="95" customFormat="1" ht="25.5" customHeight="1" x14ac:dyDescent="0.3">
      <c r="A96" s="64" t="s">
        <v>1532</v>
      </c>
      <c r="B96" s="86" t="s">
        <v>1533</v>
      </c>
      <c r="C96" s="87" t="s">
        <v>1534</v>
      </c>
      <c r="D96" s="88" t="s">
        <v>1534</v>
      </c>
      <c r="E96" s="88" t="s">
        <v>831</v>
      </c>
      <c r="F96" s="88" t="s">
        <v>1499</v>
      </c>
      <c r="G96" s="89" t="s">
        <v>1500</v>
      </c>
      <c r="H96" s="90" t="s">
        <v>1501</v>
      </c>
      <c r="I96" s="91" t="s">
        <v>1540</v>
      </c>
      <c r="J96" s="91"/>
      <c r="K96" s="90" t="s">
        <v>1505</v>
      </c>
      <c r="L96" s="90"/>
      <c r="M96" s="90"/>
      <c r="N96" s="91">
        <v>0</v>
      </c>
      <c r="O96" s="64">
        <v>100</v>
      </c>
      <c r="P96" s="64">
        <v>0</v>
      </c>
      <c r="Q96" s="92" t="s">
        <v>1543</v>
      </c>
      <c r="R96" s="92" t="s">
        <v>842</v>
      </c>
      <c r="S96" s="92"/>
      <c r="T96" s="92"/>
      <c r="U96" s="92"/>
      <c r="V96" s="92"/>
      <c r="W96" s="92"/>
      <c r="X96" s="92"/>
      <c r="Y96" s="93">
        <v>70809.000000000015</v>
      </c>
      <c r="Z96" s="93">
        <v>357.14</v>
      </c>
      <c r="AA96" s="93"/>
      <c r="AB96" s="93">
        <v>84406</v>
      </c>
      <c r="AC96" s="94">
        <v>357.14</v>
      </c>
      <c r="AD96" s="94"/>
      <c r="AE96" s="94"/>
      <c r="AF96" s="94"/>
      <c r="AG96" s="94"/>
      <c r="AH96" s="94"/>
      <c r="AI96" s="94"/>
      <c r="AJ96" s="94"/>
      <c r="AK96" s="93"/>
      <c r="AL96" s="94"/>
      <c r="AM96" s="94"/>
      <c r="AN96" s="94"/>
      <c r="AO96" s="94"/>
      <c r="AP96" s="94"/>
      <c r="AQ96" s="94"/>
      <c r="AR96" s="94"/>
      <c r="AS96" s="94"/>
      <c r="AT96" s="94">
        <f>AA96+AD96+AG96+AJ96+AM96+AP96+AS96</f>
        <v>0</v>
      </c>
      <c r="AU96" s="94">
        <f t="shared" si="11"/>
        <v>0</v>
      </c>
      <c r="AV96" s="90" t="s">
        <v>1511</v>
      </c>
      <c r="AW96" s="90" t="s">
        <v>1545</v>
      </c>
      <c r="AX96" s="90"/>
      <c r="AY96" s="90"/>
      <c r="AZ96" s="90"/>
      <c r="BA96" s="90"/>
      <c r="BB96" s="64" t="s">
        <v>1513</v>
      </c>
      <c r="BC96" s="68" t="s">
        <v>1552</v>
      </c>
      <c r="BD96" s="65" t="s">
        <v>1553</v>
      </c>
      <c r="BE96" s="23"/>
    </row>
    <row r="97" spans="1:212" s="82" customFormat="1" ht="25.5" customHeight="1" x14ac:dyDescent="0.3">
      <c r="A97" s="78" t="s">
        <v>1642</v>
      </c>
      <c r="B97" s="72" t="s">
        <v>1533</v>
      </c>
      <c r="C97" s="105" t="s">
        <v>1534</v>
      </c>
      <c r="D97" s="106" t="s">
        <v>1534</v>
      </c>
      <c r="E97" s="106" t="s">
        <v>831</v>
      </c>
      <c r="F97" s="106" t="s">
        <v>1499</v>
      </c>
      <c r="G97" s="107" t="s">
        <v>1500</v>
      </c>
      <c r="H97" s="112" t="s">
        <v>1845</v>
      </c>
      <c r="I97" s="108" t="s">
        <v>1540</v>
      </c>
      <c r="J97" s="108"/>
      <c r="K97" s="112" t="s">
        <v>1682</v>
      </c>
      <c r="L97" s="66"/>
      <c r="M97" s="66"/>
      <c r="N97" s="108">
        <v>0</v>
      </c>
      <c r="O97" s="78">
        <v>100</v>
      </c>
      <c r="P97" s="78">
        <v>0</v>
      </c>
      <c r="Q97" s="109" t="s">
        <v>1543</v>
      </c>
      <c r="R97" s="109" t="s">
        <v>842</v>
      </c>
      <c r="S97" s="109"/>
      <c r="T97" s="109"/>
      <c r="U97" s="109"/>
      <c r="V97" s="109"/>
      <c r="W97" s="109"/>
      <c r="X97" s="109"/>
      <c r="Y97" s="110">
        <v>70809.000000000015</v>
      </c>
      <c r="Z97" s="110">
        <v>357.14</v>
      </c>
      <c r="AA97" s="110">
        <v>25288726.260000005</v>
      </c>
      <c r="AB97" s="110">
        <v>84406</v>
      </c>
      <c r="AC97" s="111">
        <v>357.14</v>
      </c>
      <c r="AD97" s="111">
        <v>30144758.84</v>
      </c>
      <c r="AE97" s="111"/>
      <c r="AF97" s="111"/>
      <c r="AG97" s="111"/>
      <c r="AH97" s="111"/>
      <c r="AI97" s="111"/>
      <c r="AJ97" s="111"/>
      <c r="AK97" s="110"/>
      <c r="AL97" s="111"/>
      <c r="AM97" s="111"/>
      <c r="AN97" s="111"/>
      <c r="AO97" s="111"/>
      <c r="AP97" s="111"/>
      <c r="AQ97" s="111"/>
      <c r="AR97" s="111"/>
      <c r="AS97" s="111"/>
      <c r="AT97" s="111">
        <f>AA97+AD97+AG97+AJ97+AM97+AP97+AS97</f>
        <v>55433485.100000009</v>
      </c>
      <c r="AU97" s="111">
        <f t="shared" si="11"/>
        <v>62085503.312000014</v>
      </c>
      <c r="AV97" s="66" t="s">
        <v>1511</v>
      </c>
      <c r="AW97" s="66" t="s">
        <v>1545</v>
      </c>
      <c r="AX97" s="66"/>
      <c r="AY97" s="66"/>
      <c r="AZ97" s="66"/>
      <c r="BA97" s="66"/>
      <c r="BB97" s="78" t="s">
        <v>1513</v>
      </c>
      <c r="BC97" s="79" t="s">
        <v>1552</v>
      </c>
      <c r="BD97" s="80" t="s">
        <v>1553</v>
      </c>
      <c r="BE97" s="81" t="s">
        <v>1859</v>
      </c>
      <c r="BF97" s="82" t="s">
        <v>1856</v>
      </c>
    </row>
    <row r="98" spans="1:212" s="46" customFormat="1" ht="25.5" customHeight="1" x14ac:dyDescent="0.3">
      <c r="A98" s="26" t="s">
        <v>1759</v>
      </c>
      <c r="B98" s="47" t="s">
        <v>1842</v>
      </c>
      <c r="C98" s="40" t="s">
        <v>1843</v>
      </c>
      <c r="D98" s="48" t="s">
        <v>1844</v>
      </c>
      <c r="E98" s="48" t="s">
        <v>831</v>
      </c>
      <c r="F98" s="48" t="s">
        <v>1499</v>
      </c>
      <c r="G98" s="41" t="s">
        <v>1504</v>
      </c>
      <c r="H98" s="30" t="s">
        <v>1845</v>
      </c>
      <c r="I98" s="42" t="s">
        <v>1504</v>
      </c>
      <c r="J98" s="42"/>
      <c r="K98" s="30"/>
      <c r="L98" s="30" t="s">
        <v>1806</v>
      </c>
      <c r="M98" s="30" t="s">
        <v>1804</v>
      </c>
      <c r="N98" s="42">
        <v>0</v>
      </c>
      <c r="O98" s="26">
        <v>100</v>
      </c>
      <c r="P98" s="26">
        <v>0</v>
      </c>
      <c r="Q98" s="43" t="s">
        <v>1542</v>
      </c>
      <c r="R98" s="43" t="s">
        <v>842</v>
      </c>
      <c r="S98" s="43"/>
      <c r="T98" s="43"/>
      <c r="U98" s="43"/>
      <c r="V98" s="43"/>
      <c r="W98" s="43"/>
      <c r="X98" s="43"/>
      <c r="Y98" s="44">
        <v>1</v>
      </c>
      <c r="Z98" s="44">
        <v>49737156</v>
      </c>
      <c r="AA98" s="44"/>
      <c r="AB98" s="44">
        <v>1</v>
      </c>
      <c r="AC98" s="44">
        <v>49737156</v>
      </c>
      <c r="AD98" s="44"/>
      <c r="AE98" s="44">
        <v>1</v>
      </c>
      <c r="AF98" s="44">
        <v>49737156</v>
      </c>
      <c r="AG98" s="44"/>
      <c r="AH98" s="44">
        <v>1</v>
      </c>
      <c r="AI98" s="44">
        <v>49737156</v>
      </c>
      <c r="AJ98" s="44"/>
      <c r="AK98" s="44"/>
      <c r="AL98" s="104"/>
      <c r="AM98" s="104"/>
      <c r="AN98" s="104"/>
      <c r="AO98" s="104"/>
      <c r="AP98" s="104"/>
      <c r="AQ98" s="104"/>
      <c r="AR98" s="104"/>
      <c r="AS98" s="104"/>
      <c r="AT98" s="45">
        <f>AA98+AD98+AG98+AJ98+AM98</f>
        <v>0</v>
      </c>
      <c r="AU98" s="45">
        <f t="shared" si="11"/>
        <v>0</v>
      </c>
      <c r="AV98" s="30" t="s">
        <v>1511</v>
      </c>
      <c r="AW98" s="30" t="s">
        <v>1846</v>
      </c>
      <c r="AX98" s="30" t="s">
        <v>1846</v>
      </c>
      <c r="AY98" s="30"/>
      <c r="AZ98" s="30"/>
      <c r="BA98" s="30" t="s">
        <v>1847</v>
      </c>
      <c r="BB98" s="64" t="s">
        <v>1513</v>
      </c>
      <c r="BC98" s="68" t="s">
        <v>1848</v>
      </c>
      <c r="BD98" s="65" t="s">
        <v>1849</v>
      </c>
      <c r="BE98" s="23" t="s">
        <v>1850</v>
      </c>
      <c r="BF98" s="46" t="s">
        <v>1851</v>
      </c>
    </row>
    <row r="99" spans="1:212" s="127" customFormat="1" ht="25.5" customHeight="1" x14ac:dyDescent="0.3">
      <c r="A99" s="123" t="s">
        <v>1643</v>
      </c>
      <c r="B99" s="122" t="s">
        <v>1842</v>
      </c>
      <c r="C99" s="128" t="s">
        <v>1843</v>
      </c>
      <c r="D99" s="129" t="s">
        <v>1844</v>
      </c>
      <c r="E99" s="129" t="s">
        <v>831</v>
      </c>
      <c r="F99" s="129" t="s">
        <v>1499</v>
      </c>
      <c r="G99" s="130" t="s">
        <v>1504</v>
      </c>
      <c r="H99" s="134" t="s">
        <v>1862</v>
      </c>
      <c r="I99" s="131" t="s">
        <v>1504</v>
      </c>
      <c r="J99" s="131"/>
      <c r="K99" s="120"/>
      <c r="L99" s="120" t="s">
        <v>1806</v>
      </c>
      <c r="M99" s="120" t="s">
        <v>1804</v>
      </c>
      <c r="N99" s="131">
        <v>0</v>
      </c>
      <c r="O99" s="123">
        <v>100</v>
      </c>
      <c r="P99" s="123">
        <v>0</v>
      </c>
      <c r="Q99" s="132" t="s">
        <v>1542</v>
      </c>
      <c r="R99" s="132" t="s">
        <v>842</v>
      </c>
      <c r="S99" s="132"/>
      <c r="T99" s="132"/>
      <c r="U99" s="132"/>
      <c r="V99" s="132"/>
      <c r="W99" s="132"/>
      <c r="X99" s="132"/>
      <c r="Y99" s="133">
        <v>1</v>
      </c>
      <c r="Z99" s="133">
        <v>49737156</v>
      </c>
      <c r="AA99" s="133">
        <v>49737156</v>
      </c>
      <c r="AB99" s="133">
        <v>1</v>
      </c>
      <c r="AC99" s="133">
        <v>49737156</v>
      </c>
      <c r="AD99" s="133">
        <v>49737156</v>
      </c>
      <c r="AE99" s="133">
        <v>1</v>
      </c>
      <c r="AF99" s="133">
        <v>49737156</v>
      </c>
      <c r="AG99" s="133">
        <v>49737156</v>
      </c>
      <c r="AH99" s="133">
        <v>1</v>
      </c>
      <c r="AI99" s="133">
        <v>49737156</v>
      </c>
      <c r="AJ99" s="133">
        <v>49737156</v>
      </c>
      <c r="AK99" s="133"/>
      <c r="AL99" s="114"/>
      <c r="AM99" s="114"/>
      <c r="AN99" s="114"/>
      <c r="AO99" s="114"/>
      <c r="AP99" s="114"/>
      <c r="AQ99" s="114"/>
      <c r="AR99" s="114"/>
      <c r="AS99" s="114"/>
      <c r="AT99" s="111">
        <f>AA99+AD99+AG99+AJ99+AM99</f>
        <v>198948624</v>
      </c>
      <c r="AU99" s="111">
        <f t="shared" si="11"/>
        <v>222822458.88000003</v>
      </c>
      <c r="AV99" s="120" t="s">
        <v>1511</v>
      </c>
      <c r="AW99" s="120" t="s">
        <v>1846</v>
      </c>
      <c r="AX99" s="120" t="s">
        <v>1846</v>
      </c>
      <c r="AY99" s="120"/>
      <c r="AZ99" s="120"/>
      <c r="BA99" s="120" t="s">
        <v>1847</v>
      </c>
      <c r="BB99" s="123" t="s">
        <v>1513</v>
      </c>
      <c r="BC99" s="124" t="s">
        <v>1848</v>
      </c>
      <c r="BD99" s="125" t="s">
        <v>1849</v>
      </c>
      <c r="BE99" s="126" t="s">
        <v>1850</v>
      </c>
      <c r="BF99" s="127" t="s">
        <v>1867</v>
      </c>
    </row>
    <row r="100" spans="1:212" s="46" customFormat="1" ht="23.25" customHeight="1" x14ac:dyDescent="0.3">
      <c r="A100" s="26" t="s">
        <v>1760</v>
      </c>
      <c r="B100" s="22" t="s">
        <v>1852</v>
      </c>
      <c r="C100" s="40" t="s">
        <v>1853</v>
      </c>
      <c r="D100" s="48" t="s">
        <v>1498</v>
      </c>
      <c r="E100" s="48" t="s">
        <v>831</v>
      </c>
      <c r="F100" s="48" t="s">
        <v>1499</v>
      </c>
      <c r="G100" s="41" t="s">
        <v>1500</v>
      </c>
      <c r="H100" s="30" t="s">
        <v>1501</v>
      </c>
      <c r="I100" s="42" t="s">
        <v>1504</v>
      </c>
      <c r="J100" s="42"/>
      <c r="K100" s="30" t="s">
        <v>1505</v>
      </c>
      <c r="L100" s="30"/>
      <c r="M100" s="30"/>
      <c r="N100" s="42">
        <v>0</v>
      </c>
      <c r="O100" s="26">
        <v>100</v>
      </c>
      <c r="P100" s="26">
        <v>0</v>
      </c>
      <c r="Q100" s="43" t="s">
        <v>1508</v>
      </c>
      <c r="R100" s="43" t="s">
        <v>842</v>
      </c>
      <c r="S100" s="43"/>
      <c r="T100" s="43"/>
      <c r="U100" s="43"/>
      <c r="V100" s="43"/>
      <c r="W100" s="43"/>
      <c r="X100" s="43"/>
      <c r="Y100" s="44">
        <v>1</v>
      </c>
      <c r="Z100" s="44">
        <v>107270400</v>
      </c>
      <c r="AA100" s="44">
        <v>107270400</v>
      </c>
      <c r="AB100" s="44">
        <v>1</v>
      </c>
      <c r="AC100" s="44">
        <v>107270400</v>
      </c>
      <c r="AD100" s="44">
        <v>107270400</v>
      </c>
      <c r="AE100" s="44">
        <v>1</v>
      </c>
      <c r="AF100" s="44">
        <v>107270400</v>
      </c>
      <c r="AG100" s="44">
        <v>107270400</v>
      </c>
      <c r="AH100" s="44">
        <v>1</v>
      </c>
      <c r="AI100" s="44">
        <v>107270400</v>
      </c>
      <c r="AJ100" s="44">
        <v>107270400</v>
      </c>
      <c r="AK100" s="44">
        <v>1</v>
      </c>
      <c r="AL100" s="44">
        <v>107270400</v>
      </c>
      <c r="AM100" s="44">
        <v>107270400</v>
      </c>
      <c r="AN100" s="44"/>
      <c r="AO100" s="44"/>
      <c r="AP100" s="44"/>
      <c r="AQ100" s="44"/>
      <c r="AR100" s="44"/>
      <c r="AS100" s="44"/>
      <c r="AT100" s="45">
        <f>AA100+AD100+AG100+AJ100+AM100</f>
        <v>536352000</v>
      </c>
      <c r="AU100" s="45">
        <f t="shared" si="11"/>
        <v>600714240</v>
      </c>
      <c r="AV100" s="30" t="s">
        <v>1511</v>
      </c>
      <c r="AW100" s="30" t="s">
        <v>1498</v>
      </c>
      <c r="AX100" s="30" t="s">
        <v>1498</v>
      </c>
      <c r="AY100" s="30"/>
      <c r="AZ100" s="30"/>
      <c r="BA100" s="30"/>
      <c r="BB100" s="64" t="s">
        <v>1513</v>
      </c>
      <c r="BC100" s="68" t="s">
        <v>1519</v>
      </c>
      <c r="BD100" s="65" t="s">
        <v>1520</v>
      </c>
      <c r="BE100" s="23" t="s">
        <v>1854</v>
      </c>
      <c r="BF100" s="46" t="s">
        <v>1855</v>
      </c>
    </row>
    <row r="101" spans="1:212" s="46" customFormat="1" ht="23.25" customHeight="1" x14ac:dyDescent="0.3">
      <c r="A101" s="118" t="s">
        <v>1764</v>
      </c>
      <c r="B101" s="137" t="s">
        <v>1533</v>
      </c>
      <c r="C101" s="138" t="s">
        <v>1534</v>
      </c>
      <c r="D101" s="139" t="s">
        <v>1534</v>
      </c>
      <c r="E101" s="139" t="s">
        <v>831</v>
      </c>
      <c r="F101" s="139" t="s">
        <v>1499</v>
      </c>
      <c r="G101" s="140" t="s">
        <v>1500</v>
      </c>
      <c r="H101" s="136" t="s">
        <v>1862</v>
      </c>
      <c r="I101" s="141" t="s">
        <v>1540</v>
      </c>
      <c r="J101" s="136"/>
      <c r="K101" s="136" t="s">
        <v>1682</v>
      </c>
      <c r="L101" s="142"/>
      <c r="M101" s="143"/>
      <c r="N101" s="141">
        <v>0</v>
      </c>
      <c r="O101" s="118">
        <v>100</v>
      </c>
      <c r="P101" s="118">
        <v>0</v>
      </c>
      <c r="Q101" s="116" t="s">
        <v>1543</v>
      </c>
      <c r="R101" s="116" t="s">
        <v>842</v>
      </c>
      <c r="S101" s="116"/>
      <c r="T101" s="116"/>
      <c r="U101" s="116"/>
      <c r="V101" s="116"/>
      <c r="W101" s="116"/>
      <c r="X101" s="116"/>
      <c r="Y101" s="144">
        <v>67858</v>
      </c>
      <c r="Z101" s="144">
        <v>267.86</v>
      </c>
      <c r="AA101" s="144">
        <v>18176443.880000003</v>
      </c>
      <c r="AB101" s="144">
        <v>84780</v>
      </c>
      <c r="AC101" s="145">
        <v>267.86</v>
      </c>
      <c r="AD101" s="145">
        <v>22709170.800000001</v>
      </c>
      <c r="AE101" s="135"/>
      <c r="AF101" s="146"/>
      <c r="AG101" s="147"/>
      <c r="AH101" s="142"/>
      <c r="AI101" s="142"/>
      <c r="AJ101" s="142"/>
      <c r="AK101" s="142"/>
      <c r="AL101" s="142"/>
      <c r="AM101" s="142"/>
      <c r="AN101" s="142"/>
      <c r="AO101" s="142"/>
      <c r="AP101" s="142"/>
      <c r="AQ101" s="142"/>
      <c r="AR101" s="142"/>
      <c r="AS101" s="142"/>
      <c r="AT101" s="145">
        <v>40885614.680000007</v>
      </c>
      <c r="AU101" s="145">
        <v>45791888.44160001</v>
      </c>
      <c r="AV101" s="136" t="s">
        <v>1511</v>
      </c>
      <c r="AW101" s="136" t="s">
        <v>1863</v>
      </c>
      <c r="AX101" s="142" t="s">
        <v>1863</v>
      </c>
      <c r="AY101" s="136"/>
      <c r="AZ101" s="136"/>
      <c r="BA101" s="136" t="s">
        <v>1864</v>
      </c>
      <c r="BB101" s="118" t="s">
        <v>1513</v>
      </c>
      <c r="BC101" s="121" t="s">
        <v>1552</v>
      </c>
      <c r="BD101" s="119" t="s">
        <v>1553</v>
      </c>
      <c r="BE101" s="115" t="s">
        <v>1865</v>
      </c>
      <c r="BF101" s="117" t="s">
        <v>1866</v>
      </c>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117"/>
      <c r="CE101" s="117"/>
      <c r="CF101" s="117"/>
      <c r="CG101" s="117"/>
      <c r="CH101" s="117"/>
      <c r="CI101" s="117"/>
      <c r="CJ101" s="117"/>
      <c r="CK101" s="117"/>
      <c r="CL101" s="117"/>
      <c r="CM101" s="117"/>
      <c r="CN101" s="117"/>
      <c r="CO101" s="117"/>
      <c r="CP101" s="117"/>
      <c r="CQ101" s="117"/>
      <c r="CR101" s="117"/>
      <c r="CS101" s="117"/>
      <c r="CT101" s="117"/>
      <c r="CU101" s="117"/>
      <c r="CV101" s="117"/>
      <c r="CW101" s="117"/>
      <c r="CX101" s="117"/>
      <c r="CY101" s="117"/>
      <c r="CZ101" s="117"/>
      <c r="DA101" s="117"/>
      <c r="DB101" s="117"/>
      <c r="DC101" s="117"/>
      <c r="DD101" s="117"/>
      <c r="DE101" s="117"/>
      <c r="DF101" s="117"/>
      <c r="DG101" s="117"/>
      <c r="DH101" s="117"/>
      <c r="DI101" s="117"/>
      <c r="DJ101" s="117"/>
      <c r="DK101" s="117"/>
      <c r="DL101" s="117"/>
      <c r="DM101" s="117"/>
      <c r="DN101" s="117"/>
      <c r="DO101" s="117"/>
      <c r="DP101" s="117"/>
      <c r="DQ101" s="117"/>
      <c r="DR101" s="117"/>
      <c r="DS101" s="117"/>
      <c r="DT101" s="117"/>
      <c r="DU101" s="117"/>
      <c r="DV101" s="117"/>
      <c r="DW101" s="117"/>
      <c r="DX101" s="117"/>
      <c r="DY101" s="117"/>
      <c r="DZ101" s="117"/>
      <c r="EA101" s="117"/>
      <c r="EB101" s="117"/>
      <c r="EC101" s="117"/>
      <c r="ED101" s="117"/>
      <c r="EE101" s="117"/>
      <c r="EF101" s="117"/>
      <c r="EG101" s="117"/>
      <c r="EH101" s="117"/>
      <c r="EI101" s="117"/>
      <c r="EJ101" s="117"/>
      <c r="EK101" s="117"/>
      <c r="EL101" s="117"/>
      <c r="EM101" s="117"/>
      <c r="EN101" s="117"/>
      <c r="EO101" s="117"/>
      <c r="EP101" s="117"/>
      <c r="EQ101" s="117"/>
      <c r="ER101" s="117"/>
      <c r="ES101" s="117"/>
      <c r="ET101" s="117"/>
      <c r="EU101" s="117"/>
      <c r="EV101" s="117"/>
      <c r="EW101" s="117"/>
      <c r="EX101" s="117"/>
      <c r="EY101" s="117"/>
      <c r="EZ101" s="117"/>
      <c r="FA101" s="117"/>
      <c r="FB101" s="117"/>
      <c r="FC101" s="117"/>
      <c r="FD101" s="117"/>
      <c r="FE101" s="117"/>
      <c r="FF101" s="117"/>
      <c r="FG101" s="117"/>
      <c r="FH101" s="117"/>
      <c r="FI101" s="117"/>
      <c r="FJ101" s="117"/>
      <c r="FK101" s="117"/>
      <c r="FL101" s="117"/>
      <c r="FM101" s="117"/>
      <c r="FN101" s="117"/>
      <c r="FO101" s="117"/>
      <c r="FP101" s="117"/>
      <c r="FQ101" s="117"/>
      <c r="FR101" s="117"/>
      <c r="FS101" s="117"/>
      <c r="FT101" s="117"/>
      <c r="FU101" s="117"/>
      <c r="FV101" s="117"/>
      <c r="FW101" s="117"/>
      <c r="FX101" s="117"/>
      <c r="FY101" s="117"/>
      <c r="FZ101" s="117"/>
      <c r="GA101" s="117"/>
      <c r="GB101" s="117"/>
      <c r="GC101" s="117"/>
      <c r="GD101" s="117"/>
      <c r="GE101" s="117"/>
      <c r="GF101" s="117"/>
      <c r="GG101" s="117"/>
      <c r="GH101" s="117"/>
      <c r="GI101" s="117"/>
      <c r="GJ101" s="117"/>
      <c r="GK101" s="117"/>
      <c r="GL101" s="117"/>
      <c r="GM101" s="117"/>
      <c r="GN101" s="117"/>
      <c r="GO101" s="117"/>
      <c r="GP101" s="117"/>
      <c r="GQ101" s="117"/>
      <c r="GR101" s="117"/>
      <c r="GS101" s="117"/>
      <c r="GT101" s="117"/>
      <c r="GU101" s="117"/>
      <c r="GV101" s="117"/>
      <c r="GW101" s="117"/>
      <c r="GX101" s="117"/>
      <c r="GY101" s="117"/>
      <c r="GZ101" s="117"/>
      <c r="HA101" s="117"/>
      <c r="HB101" s="117"/>
      <c r="HC101" s="117"/>
      <c r="HD101" s="117"/>
    </row>
    <row r="102" spans="1:212" s="117" customFormat="1" ht="23.25" customHeight="1" x14ac:dyDescent="0.3">
      <c r="A102" s="26" t="s">
        <v>1767</v>
      </c>
      <c r="B102" s="47" t="s">
        <v>1868</v>
      </c>
      <c r="C102" s="40" t="s">
        <v>1869</v>
      </c>
      <c r="D102" s="48" t="s">
        <v>1870</v>
      </c>
      <c r="E102" s="48" t="s">
        <v>831</v>
      </c>
      <c r="F102" s="48" t="s">
        <v>1871</v>
      </c>
      <c r="G102" s="41" t="s">
        <v>1500</v>
      </c>
      <c r="H102" s="30" t="s">
        <v>1872</v>
      </c>
      <c r="I102" s="42" t="s">
        <v>1873</v>
      </c>
      <c r="J102" s="42"/>
      <c r="K102" s="30"/>
      <c r="L102" s="30" t="s">
        <v>1862</v>
      </c>
      <c r="M102" s="30" t="s">
        <v>1874</v>
      </c>
      <c r="N102" s="42">
        <v>0</v>
      </c>
      <c r="O102" s="26">
        <v>100</v>
      </c>
      <c r="P102" s="26">
        <v>0</v>
      </c>
      <c r="Q102" s="116" t="s">
        <v>1875</v>
      </c>
      <c r="R102" s="156" t="s">
        <v>842</v>
      </c>
      <c r="S102" s="116"/>
      <c r="T102" s="116"/>
      <c r="U102" s="116"/>
      <c r="V102" s="116"/>
      <c r="W102" s="116"/>
      <c r="X102" s="116"/>
      <c r="Y102" s="148">
        <v>8.5</v>
      </c>
      <c r="Z102" s="44">
        <v>594965.48</v>
      </c>
      <c r="AA102" s="44">
        <f>Z102*Y102</f>
        <v>5057206.58</v>
      </c>
      <c r="AB102" s="44">
        <v>12</v>
      </c>
      <c r="AC102" s="44">
        <v>594965.48</v>
      </c>
      <c r="AD102" s="45">
        <f>AB102*AC102</f>
        <v>7139585.7599999998</v>
      </c>
      <c r="AE102" s="104">
        <v>1.5</v>
      </c>
      <c r="AF102" s="44">
        <v>594965.48</v>
      </c>
      <c r="AG102" s="45">
        <f>AE102*AF102</f>
        <v>892448.22</v>
      </c>
      <c r="AH102" s="104"/>
      <c r="AI102" s="104"/>
      <c r="AJ102" s="104"/>
      <c r="AK102" s="44"/>
      <c r="AL102" s="104"/>
      <c r="AM102" s="104"/>
      <c r="AN102" s="104"/>
      <c r="AO102" s="104"/>
      <c r="AP102" s="104"/>
      <c r="AQ102" s="104"/>
      <c r="AR102" s="104"/>
      <c r="AS102" s="104"/>
      <c r="AT102" s="45">
        <f>AA102+AD102+AG102+AJ102+AM102</f>
        <v>13089240.560000001</v>
      </c>
      <c r="AU102" s="45">
        <f>AT102*1.12</f>
        <v>14659949.427200003</v>
      </c>
      <c r="AV102" s="30" t="s">
        <v>1511</v>
      </c>
      <c r="AW102" s="30"/>
      <c r="AX102" s="30"/>
      <c r="AY102" s="30"/>
      <c r="AZ102" s="30"/>
      <c r="BA102" s="30" t="s">
        <v>1876</v>
      </c>
      <c r="BB102" s="118" t="s">
        <v>1513</v>
      </c>
      <c r="BC102" s="121" t="s">
        <v>1877</v>
      </c>
      <c r="BD102" s="119" t="s">
        <v>1878</v>
      </c>
      <c r="BE102" s="115" t="s">
        <v>1879</v>
      </c>
      <c r="BF102" s="117" t="s">
        <v>1880</v>
      </c>
    </row>
    <row r="103" spans="1:212" s="117" customFormat="1" ht="23.25" customHeight="1" x14ac:dyDescent="0.3">
      <c r="A103" s="26" t="s">
        <v>1881</v>
      </c>
      <c r="B103" s="47" t="s">
        <v>1645</v>
      </c>
      <c r="C103" s="40" t="s">
        <v>1646</v>
      </c>
      <c r="D103" s="48" t="s">
        <v>1882</v>
      </c>
      <c r="E103" s="48" t="s">
        <v>831</v>
      </c>
      <c r="F103" s="48" t="s">
        <v>1871</v>
      </c>
      <c r="G103" s="41" t="s">
        <v>1500</v>
      </c>
      <c r="H103" s="30" t="s">
        <v>1872</v>
      </c>
      <c r="I103" s="42" t="s">
        <v>1873</v>
      </c>
      <c r="J103" s="42"/>
      <c r="K103" s="30"/>
      <c r="L103" s="30" t="s">
        <v>1862</v>
      </c>
      <c r="M103" s="30" t="s">
        <v>1874</v>
      </c>
      <c r="N103" s="42">
        <v>0</v>
      </c>
      <c r="O103" s="26">
        <v>100</v>
      </c>
      <c r="P103" s="26">
        <v>0</v>
      </c>
      <c r="Q103" s="116" t="s">
        <v>1883</v>
      </c>
      <c r="R103" s="156" t="s">
        <v>842</v>
      </c>
      <c r="S103" s="116"/>
      <c r="T103" s="116"/>
      <c r="U103" s="116"/>
      <c r="V103" s="116"/>
      <c r="W103" s="116"/>
      <c r="X103" s="116"/>
      <c r="Y103" s="148">
        <v>1</v>
      </c>
      <c r="Z103" s="44">
        <v>952799.10699999996</v>
      </c>
      <c r="AA103" s="44">
        <v>952799.10699999996</v>
      </c>
      <c r="AB103" s="44">
        <v>1</v>
      </c>
      <c r="AC103" s="44">
        <v>952799.10699999996</v>
      </c>
      <c r="AD103" s="45">
        <v>952799.10699999996</v>
      </c>
      <c r="AE103" s="104"/>
      <c r="AF103" s="44"/>
      <c r="AG103" s="45"/>
      <c r="AH103" s="104"/>
      <c r="AI103" s="104"/>
      <c r="AJ103" s="104"/>
      <c r="AK103" s="44"/>
      <c r="AL103" s="104"/>
      <c r="AM103" s="104"/>
      <c r="AN103" s="104"/>
      <c r="AO103" s="104"/>
      <c r="AP103" s="104"/>
      <c r="AQ103" s="104"/>
      <c r="AR103" s="104"/>
      <c r="AS103" s="104"/>
      <c r="AT103" s="45">
        <f>AA103+AD103+AG103+AJ103+AM103</f>
        <v>1905598.2139999999</v>
      </c>
      <c r="AU103" s="45">
        <f>AT103*1.12</f>
        <v>2134269.9996799999</v>
      </c>
      <c r="AV103" s="30" t="s">
        <v>1511</v>
      </c>
      <c r="AW103" s="30"/>
      <c r="AX103" s="30"/>
      <c r="AY103" s="30"/>
      <c r="AZ103" s="30"/>
      <c r="BA103" s="30" t="s">
        <v>1884</v>
      </c>
      <c r="BB103" s="118" t="s">
        <v>1513</v>
      </c>
      <c r="BC103" s="121" t="s">
        <v>1885</v>
      </c>
      <c r="BD103" s="119" t="s">
        <v>1878</v>
      </c>
      <c r="BE103" s="115" t="s">
        <v>1879</v>
      </c>
      <c r="BF103" s="117" t="s">
        <v>1880</v>
      </c>
    </row>
    <row r="104" spans="1:212" s="117" customFormat="1" ht="23.25" customHeight="1" x14ac:dyDescent="0.3">
      <c r="A104" s="26" t="s">
        <v>1656</v>
      </c>
      <c r="B104" s="47" t="s">
        <v>1533</v>
      </c>
      <c r="C104" s="40" t="s">
        <v>1534</v>
      </c>
      <c r="D104" s="48" t="s">
        <v>1534</v>
      </c>
      <c r="E104" s="48" t="s">
        <v>831</v>
      </c>
      <c r="F104" s="48" t="s">
        <v>1499</v>
      </c>
      <c r="G104" s="41" t="s">
        <v>1500</v>
      </c>
      <c r="H104" s="30" t="s">
        <v>1872</v>
      </c>
      <c r="I104" s="42" t="s">
        <v>1540</v>
      </c>
      <c r="J104" s="42"/>
      <c r="K104" s="30" t="s">
        <v>1682</v>
      </c>
      <c r="L104" s="30"/>
      <c r="M104" s="30"/>
      <c r="N104" s="42">
        <v>0</v>
      </c>
      <c r="O104" s="26">
        <v>100</v>
      </c>
      <c r="P104" s="26">
        <v>0</v>
      </c>
      <c r="Q104" s="116" t="s">
        <v>1543</v>
      </c>
      <c r="R104" s="156" t="s">
        <v>842</v>
      </c>
      <c r="S104" s="116"/>
      <c r="T104" s="116"/>
      <c r="U104" s="116"/>
      <c r="V104" s="116"/>
      <c r="W104" s="116"/>
      <c r="X104" s="116"/>
      <c r="Y104" s="148">
        <v>67858</v>
      </c>
      <c r="Z104" s="44">
        <v>178.57</v>
      </c>
      <c r="AA104" s="44">
        <v>12117403.059999999</v>
      </c>
      <c r="AB104" s="44">
        <v>84780</v>
      </c>
      <c r="AC104" s="44">
        <v>178.57</v>
      </c>
      <c r="AD104" s="45">
        <v>15139164.6</v>
      </c>
      <c r="AE104" s="104"/>
      <c r="AF104" s="44"/>
      <c r="AG104" s="45"/>
      <c r="AH104" s="104"/>
      <c r="AI104" s="104"/>
      <c r="AJ104" s="104"/>
      <c r="AK104" s="44"/>
      <c r="AL104" s="104"/>
      <c r="AM104" s="104"/>
      <c r="AN104" s="104"/>
      <c r="AO104" s="104"/>
      <c r="AP104" s="104"/>
      <c r="AQ104" s="104"/>
      <c r="AR104" s="104"/>
      <c r="AS104" s="104"/>
      <c r="AT104" s="45">
        <v>27256567.659999996</v>
      </c>
      <c r="AU104" s="45">
        <v>30527355.779199999</v>
      </c>
      <c r="AV104" s="30">
        <v>2020</v>
      </c>
      <c r="AW104" s="30" t="s">
        <v>1886</v>
      </c>
      <c r="AX104" s="30" t="s">
        <v>1886</v>
      </c>
      <c r="AY104" s="30"/>
      <c r="AZ104" s="30"/>
      <c r="BA104" s="30" t="s">
        <v>1887</v>
      </c>
      <c r="BB104" s="118" t="s">
        <v>1513</v>
      </c>
      <c r="BC104" s="121" t="s">
        <v>1552</v>
      </c>
      <c r="BD104" s="119" t="s">
        <v>1553</v>
      </c>
      <c r="BE104" s="115" t="s">
        <v>1865</v>
      </c>
      <c r="BF104" s="117" t="s">
        <v>1888</v>
      </c>
    </row>
    <row r="105" spans="1:212" s="117" customFormat="1" ht="23.25" customHeight="1" x14ac:dyDescent="0.3">
      <c r="A105" s="26" t="s">
        <v>1895</v>
      </c>
      <c r="B105" s="47" t="s">
        <v>1852</v>
      </c>
      <c r="C105" s="40" t="s">
        <v>1853</v>
      </c>
      <c r="D105" s="48" t="s">
        <v>1889</v>
      </c>
      <c r="E105" s="48" t="s">
        <v>831</v>
      </c>
      <c r="F105" s="48" t="s">
        <v>1499</v>
      </c>
      <c r="G105" s="41" t="s">
        <v>1890</v>
      </c>
      <c r="H105" s="30" t="s">
        <v>1872</v>
      </c>
      <c r="I105" s="42" t="s">
        <v>1891</v>
      </c>
      <c r="J105" s="42"/>
      <c r="K105" s="30"/>
      <c r="L105" s="30" t="s">
        <v>1892</v>
      </c>
      <c r="M105" s="30" t="s">
        <v>1893</v>
      </c>
      <c r="N105" s="42">
        <v>0</v>
      </c>
      <c r="O105" s="26">
        <v>100</v>
      </c>
      <c r="P105" s="26">
        <v>0</v>
      </c>
      <c r="Q105" s="116" t="s">
        <v>1894</v>
      </c>
      <c r="R105" s="116" t="s">
        <v>842</v>
      </c>
      <c r="S105" s="116"/>
      <c r="T105" s="116"/>
      <c r="U105" s="116"/>
      <c r="V105" s="116"/>
      <c r="W105" s="116"/>
      <c r="X105" s="116"/>
      <c r="Y105" s="148">
        <v>4</v>
      </c>
      <c r="Z105" s="44">
        <v>78928571.430000007</v>
      </c>
      <c r="AA105" s="44">
        <v>315714285.72000003</v>
      </c>
      <c r="AB105" s="44">
        <v>12</v>
      </c>
      <c r="AC105" s="44">
        <v>78928571.430000007</v>
      </c>
      <c r="AD105" s="45">
        <v>947142857.15999997</v>
      </c>
      <c r="AE105" s="104">
        <v>12</v>
      </c>
      <c r="AF105" s="44">
        <v>78928571.430000007</v>
      </c>
      <c r="AG105" s="45">
        <v>947142857.15999997</v>
      </c>
      <c r="AH105" s="104">
        <v>2</v>
      </c>
      <c r="AI105" s="104">
        <v>78928571.430000007</v>
      </c>
      <c r="AJ105" s="104">
        <v>157857142.86000001</v>
      </c>
      <c r="AK105" s="44"/>
      <c r="AL105" s="104"/>
      <c r="AM105" s="104"/>
      <c r="AN105" s="104"/>
      <c r="AO105" s="104"/>
      <c r="AP105" s="104"/>
      <c r="AQ105" s="104"/>
      <c r="AR105" s="104"/>
      <c r="AS105" s="104"/>
      <c r="AT105" s="45">
        <f>AA105+AD105+AG105+AJ105+AM105</f>
        <v>2367857142.9000001</v>
      </c>
      <c r="AU105" s="45">
        <f t="shared" ref="AU105" si="12">AT105*1.12</f>
        <v>2652000000.0480003</v>
      </c>
      <c r="AV105" s="30" t="s">
        <v>1511</v>
      </c>
      <c r="AW105" s="30"/>
      <c r="AX105" s="30"/>
      <c r="AY105" s="30"/>
      <c r="AZ105" s="30"/>
      <c r="BA105" s="30" t="s">
        <v>1896</v>
      </c>
      <c r="BB105" s="118" t="s">
        <v>1513</v>
      </c>
      <c r="BC105" s="121" t="s">
        <v>1897</v>
      </c>
      <c r="BD105" s="119" t="s">
        <v>1898</v>
      </c>
      <c r="BE105" s="115" t="s">
        <v>1899</v>
      </c>
      <c r="BF105" s="117" t="s">
        <v>1900</v>
      </c>
    </row>
    <row r="106" spans="1:212" s="165" customFormat="1" ht="52.8" x14ac:dyDescent="0.3">
      <c r="A106" s="170" t="s">
        <v>1910</v>
      </c>
      <c r="B106" s="183" t="s">
        <v>1901</v>
      </c>
      <c r="C106" s="183" t="s">
        <v>1902</v>
      </c>
      <c r="D106" s="170" t="s">
        <v>1902</v>
      </c>
      <c r="E106" s="170" t="s">
        <v>831</v>
      </c>
      <c r="F106" s="170" t="s">
        <v>1911</v>
      </c>
      <c r="G106" s="169" t="s">
        <v>1500</v>
      </c>
      <c r="H106" s="168" t="s">
        <v>1903</v>
      </c>
      <c r="I106" s="170" t="s">
        <v>1502</v>
      </c>
      <c r="J106" s="170"/>
      <c r="K106" s="168"/>
      <c r="L106" s="168" t="s">
        <v>1862</v>
      </c>
      <c r="M106" s="168" t="s">
        <v>1904</v>
      </c>
      <c r="N106" s="170">
        <v>0</v>
      </c>
      <c r="O106" s="170">
        <v>100</v>
      </c>
      <c r="P106" s="170">
        <v>0</v>
      </c>
      <c r="Q106" s="168" t="s">
        <v>1508</v>
      </c>
      <c r="R106" s="168" t="s">
        <v>842</v>
      </c>
      <c r="S106" s="168"/>
      <c r="T106" s="168"/>
      <c r="U106" s="168"/>
      <c r="V106" s="168"/>
      <c r="W106" s="168"/>
      <c r="X106" s="168"/>
      <c r="Y106" s="167">
        <v>1</v>
      </c>
      <c r="Z106" s="167">
        <v>31771860</v>
      </c>
      <c r="AA106" s="167"/>
      <c r="AB106" s="167">
        <v>1</v>
      </c>
      <c r="AC106" s="167">
        <v>41130952</v>
      </c>
      <c r="AD106" s="167"/>
      <c r="AE106" s="166">
        <v>1</v>
      </c>
      <c r="AF106" s="167">
        <v>41130952</v>
      </c>
      <c r="AG106" s="167"/>
      <c r="AH106" s="166">
        <v>1</v>
      </c>
      <c r="AI106" s="167">
        <v>10282738</v>
      </c>
      <c r="AJ106" s="167"/>
      <c r="AK106" s="167"/>
      <c r="AL106" s="166"/>
      <c r="AM106" s="166"/>
      <c r="AN106" s="166"/>
      <c r="AO106" s="166"/>
      <c r="AP106" s="166"/>
      <c r="AQ106" s="166"/>
      <c r="AR106" s="166"/>
      <c r="AS106" s="166"/>
      <c r="AT106" s="167">
        <f>AA106+AD106+AG106+AJ106+AM106</f>
        <v>0</v>
      </c>
      <c r="AU106" s="167">
        <f t="shared" ref="AU106" si="13">AT106*1.12</f>
        <v>0</v>
      </c>
      <c r="AV106" s="168" t="s">
        <v>1511</v>
      </c>
      <c r="AW106" s="168" t="s">
        <v>1905</v>
      </c>
      <c r="AX106" s="168" t="s">
        <v>1905</v>
      </c>
      <c r="AY106" s="168"/>
      <c r="AZ106" s="168"/>
      <c r="BA106" s="168" t="s">
        <v>1906</v>
      </c>
      <c r="BB106" s="184" t="s">
        <v>1513</v>
      </c>
      <c r="BC106" s="186" t="s">
        <v>1907</v>
      </c>
      <c r="BD106" s="187" t="s">
        <v>1908</v>
      </c>
      <c r="BE106" s="185" t="s">
        <v>1909</v>
      </c>
    </row>
    <row r="107" spans="1:212" s="117" customFormat="1" ht="40.799999999999997" customHeight="1" x14ac:dyDescent="0.3">
      <c r="A107" s="151" t="s">
        <v>1916</v>
      </c>
      <c r="B107" s="159" t="s">
        <v>1789</v>
      </c>
      <c r="C107" s="153" t="s">
        <v>1790</v>
      </c>
      <c r="D107" s="161" t="s">
        <v>1790</v>
      </c>
      <c r="E107" s="161" t="s">
        <v>831</v>
      </c>
      <c r="F107" s="161" t="s">
        <v>1536</v>
      </c>
      <c r="G107" s="154" t="s">
        <v>1500</v>
      </c>
      <c r="H107" s="152" t="s">
        <v>1912</v>
      </c>
      <c r="I107" s="154" t="s">
        <v>1540</v>
      </c>
      <c r="J107" s="155"/>
      <c r="K107" s="152" t="s">
        <v>1505</v>
      </c>
      <c r="L107" s="152"/>
      <c r="M107" s="152"/>
      <c r="N107" s="155">
        <v>0</v>
      </c>
      <c r="O107" s="155">
        <v>0</v>
      </c>
      <c r="P107" s="151">
        <v>100</v>
      </c>
      <c r="Q107" s="156" t="s">
        <v>1508</v>
      </c>
      <c r="R107" s="156" t="s">
        <v>842</v>
      </c>
      <c r="S107" s="156"/>
      <c r="T107" s="156"/>
      <c r="U107" s="156"/>
      <c r="V107" s="156"/>
      <c r="W107" s="156"/>
      <c r="X107" s="156"/>
      <c r="Y107" s="157">
        <v>1</v>
      </c>
      <c r="Z107" s="157">
        <v>500000</v>
      </c>
      <c r="AA107" s="157">
        <v>500000</v>
      </c>
      <c r="AB107" s="157">
        <v>1</v>
      </c>
      <c r="AC107" s="157">
        <v>1200000</v>
      </c>
      <c r="AD107" s="157">
        <v>1200000</v>
      </c>
      <c r="AE107" s="160">
        <v>1</v>
      </c>
      <c r="AF107" s="157">
        <v>1200000</v>
      </c>
      <c r="AG107" s="157">
        <v>1200000</v>
      </c>
      <c r="AH107" s="160">
        <v>1</v>
      </c>
      <c r="AI107" s="157">
        <v>1200000</v>
      </c>
      <c r="AJ107" s="157">
        <v>1200000</v>
      </c>
      <c r="AK107" s="157">
        <v>1</v>
      </c>
      <c r="AL107" s="157">
        <v>1200000</v>
      </c>
      <c r="AM107" s="157">
        <v>1200000</v>
      </c>
      <c r="AN107" s="157"/>
      <c r="AO107" s="157"/>
      <c r="AP107" s="157"/>
      <c r="AQ107" s="157"/>
      <c r="AR107" s="157"/>
      <c r="AS107" s="157"/>
      <c r="AT107" s="157">
        <v>5300000</v>
      </c>
      <c r="AU107" s="157">
        <v>5936000.0000000009</v>
      </c>
      <c r="AV107" s="152" t="s">
        <v>1511</v>
      </c>
      <c r="AW107" s="152"/>
      <c r="AX107" s="152"/>
      <c r="AY107" s="152"/>
      <c r="AZ107" s="152"/>
      <c r="BA107" s="152" t="s">
        <v>1913</v>
      </c>
      <c r="BB107" s="162" t="s">
        <v>1513</v>
      </c>
      <c r="BC107" s="164" t="s">
        <v>1840</v>
      </c>
      <c r="BD107" s="163" t="s">
        <v>1914</v>
      </c>
      <c r="BE107" s="150" t="s">
        <v>1915</v>
      </c>
      <c r="BF107" s="158" t="s">
        <v>1917</v>
      </c>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58"/>
      <c r="CF107" s="158"/>
      <c r="CG107" s="158"/>
      <c r="CH107" s="158"/>
      <c r="CI107" s="158"/>
      <c r="CJ107" s="158"/>
      <c r="CK107" s="158"/>
      <c r="CL107" s="158"/>
      <c r="CM107" s="158"/>
      <c r="CN107" s="158"/>
      <c r="CO107" s="158"/>
      <c r="CP107" s="158"/>
      <c r="CQ107" s="158"/>
      <c r="CR107" s="158"/>
      <c r="CS107" s="158"/>
      <c r="CT107" s="158"/>
      <c r="CU107" s="158"/>
      <c r="CV107" s="158"/>
      <c r="CW107" s="158"/>
      <c r="CX107" s="158"/>
      <c r="CY107" s="158"/>
      <c r="CZ107" s="158"/>
      <c r="DA107" s="158"/>
      <c r="DB107" s="158"/>
      <c r="DC107" s="158"/>
      <c r="DD107" s="158"/>
      <c r="DE107" s="158"/>
      <c r="DF107" s="158"/>
      <c r="DG107" s="158"/>
      <c r="DH107" s="158"/>
      <c r="DI107" s="158"/>
      <c r="DJ107" s="158"/>
      <c r="DK107" s="158"/>
      <c r="DL107" s="158"/>
      <c r="DM107" s="158"/>
      <c r="DN107" s="158"/>
      <c r="DO107" s="158"/>
      <c r="DP107" s="158"/>
      <c r="DQ107" s="158"/>
      <c r="DR107" s="158"/>
      <c r="DS107" s="158"/>
      <c r="DT107" s="158"/>
      <c r="DU107" s="158"/>
      <c r="DV107" s="158"/>
      <c r="DW107" s="158"/>
      <c r="DX107" s="158"/>
      <c r="DY107" s="158"/>
      <c r="DZ107" s="158"/>
      <c r="EA107" s="158"/>
      <c r="EB107" s="158"/>
      <c r="EC107" s="158"/>
      <c r="ED107" s="158"/>
      <c r="EE107" s="158"/>
      <c r="EF107" s="158"/>
      <c r="EG107" s="158"/>
      <c r="EH107" s="158"/>
      <c r="EI107" s="158"/>
      <c r="EJ107" s="158"/>
      <c r="EK107" s="158"/>
      <c r="EL107" s="158"/>
      <c r="EM107" s="158"/>
      <c r="EN107" s="158"/>
      <c r="EO107" s="158"/>
      <c r="EP107" s="158"/>
      <c r="EQ107" s="158"/>
      <c r="ER107" s="158"/>
      <c r="ES107" s="158"/>
      <c r="ET107" s="158"/>
      <c r="EU107" s="158"/>
      <c r="EV107" s="158"/>
      <c r="EW107" s="158"/>
      <c r="EX107" s="158"/>
      <c r="EY107" s="158"/>
      <c r="EZ107" s="158"/>
      <c r="FA107" s="158"/>
      <c r="FB107" s="158"/>
      <c r="FC107" s="158"/>
      <c r="FD107" s="158"/>
      <c r="FE107" s="158"/>
      <c r="FF107" s="158"/>
      <c r="FG107" s="158"/>
      <c r="FH107" s="158"/>
      <c r="FI107" s="158"/>
      <c r="FJ107" s="158"/>
      <c r="FK107" s="158"/>
      <c r="FL107" s="158"/>
      <c r="FM107" s="158"/>
      <c r="FN107" s="158"/>
      <c r="FO107" s="158"/>
      <c r="FP107" s="158"/>
      <c r="FQ107" s="158"/>
      <c r="FR107" s="158"/>
      <c r="FS107" s="158"/>
      <c r="FT107" s="158"/>
      <c r="FU107" s="158"/>
      <c r="FV107" s="158"/>
      <c r="FW107" s="158"/>
      <c r="FX107" s="158"/>
      <c r="FY107" s="158"/>
      <c r="FZ107" s="158"/>
      <c r="GA107" s="158"/>
      <c r="GB107" s="158"/>
      <c r="GC107" s="158"/>
      <c r="GD107" s="158"/>
      <c r="GE107" s="158"/>
      <c r="GF107" s="158"/>
      <c r="GG107" s="158"/>
      <c r="GH107" s="158"/>
      <c r="GI107" s="158"/>
      <c r="GJ107" s="158"/>
      <c r="GK107" s="158"/>
      <c r="GL107" s="158"/>
      <c r="GM107" s="158"/>
      <c r="GN107" s="158"/>
      <c r="GO107" s="158"/>
      <c r="GP107" s="158"/>
      <c r="GQ107" s="158"/>
      <c r="GR107" s="158"/>
      <c r="GS107" s="158"/>
      <c r="GT107" s="158"/>
      <c r="GU107" s="158"/>
      <c r="GV107" s="158"/>
      <c r="GW107" s="158"/>
      <c r="GX107" s="158"/>
      <c r="GY107" s="158"/>
      <c r="GZ107" s="158"/>
      <c r="HA107" s="158"/>
      <c r="HB107" s="158"/>
      <c r="HC107" s="158"/>
      <c r="HD107" s="158"/>
    </row>
    <row r="108" spans="1:212" s="158" customFormat="1" ht="40.799999999999997" customHeight="1" x14ac:dyDescent="0.3">
      <c r="A108" s="151" t="s">
        <v>1927</v>
      </c>
      <c r="B108" s="159" t="s">
        <v>1527</v>
      </c>
      <c r="C108" s="153" t="s">
        <v>1528</v>
      </c>
      <c r="D108" s="161" t="s">
        <v>1528</v>
      </c>
      <c r="E108" s="161" t="s">
        <v>831</v>
      </c>
      <c r="F108" s="161" t="s">
        <v>1535</v>
      </c>
      <c r="G108" s="154" t="s">
        <v>1500</v>
      </c>
      <c r="H108" s="152" t="s">
        <v>1892</v>
      </c>
      <c r="I108" s="154" t="s">
        <v>1918</v>
      </c>
      <c r="J108" s="155"/>
      <c r="K108" s="152"/>
      <c r="L108" s="152" t="s">
        <v>1912</v>
      </c>
      <c r="M108" s="152" t="s">
        <v>1682</v>
      </c>
      <c r="N108" s="155">
        <v>0</v>
      </c>
      <c r="O108" s="155">
        <v>100</v>
      </c>
      <c r="P108" s="151">
        <v>0</v>
      </c>
      <c r="Q108" s="156" t="s">
        <v>1508</v>
      </c>
      <c r="R108" s="156" t="s">
        <v>842</v>
      </c>
      <c r="S108" s="156"/>
      <c r="T108" s="156"/>
      <c r="U108" s="156"/>
      <c r="V108" s="156"/>
      <c r="W108" s="156"/>
      <c r="X108" s="156"/>
      <c r="Y108" s="157">
        <v>1</v>
      </c>
      <c r="Z108" s="157">
        <v>582736775.44000006</v>
      </c>
      <c r="AA108" s="157">
        <f>Z108*Y108</f>
        <v>582736775.44000006</v>
      </c>
      <c r="AB108" s="157">
        <v>1</v>
      </c>
      <c r="AC108" s="157">
        <v>1398568261.0599999</v>
      </c>
      <c r="AD108" s="157">
        <f>AC108*AB108</f>
        <v>1398568261.0599999</v>
      </c>
      <c r="AE108" s="160"/>
      <c r="AF108" s="157"/>
      <c r="AG108" s="157"/>
      <c r="AH108" s="160"/>
      <c r="AI108" s="157"/>
      <c r="AJ108" s="157"/>
      <c r="AK108" s="157"/>
      <c r="AL108" s="157"/>
      <c r="AM108" s="157"/>
      <c r="AN108" s="157"/>
      <c r="AO108" s="157"/>
      <c r="AP108" s="157"/>
      <c r="AQ108" s="157"/>
      <c r="AR108" s="157"/>
      <c r="AS108" s="157"/>
      <c r="AT108" s="157">
        <f>AD108+AA108</f>
        <v>1981305036.5</v>
      </c>
      <c r="AU108" s="157">
        <f>AT108*1.12</f>
        <v>2219061640.8800001</v>
      </c>
      <c r="AV108" s="152" t="s">
        <v>1511</v>
      </c>
      <c r="AW108" s="152" t="s">
        <v>1919</v>
      </c>
      <c r="AX108" s="152" t="s">
        <v>1919</v>
      </c>
      <c r="AY108" s="152"/>
      <c r="AZ108" s="152"/>
      <c r="BA108" s="152" t="s">
        <v>1920</v>
      </c>
      <c r="BB108" s="162" t="s">
        <v>1513</v>
      </c>
      <c r="BC108" s="164" t="s">
        <v>1921</v>
      </c>
      <c r="BD108" s="163" t="s">
        <v>1922</v>
      </c>
      <c r="BE108" s="150" t="s">
        <v>1923</v>
      </c>
      <c r="BF108" s="158" t="s">
        <v>1924</v>
      </c>
    </row>
    <row r="109" spans="1:212" s="158" customFormat="1" ht="40.799999999999997" customHeight="1" x14ac:dyDescent="0.3">
      <c r="A109" s="151" t="s">
        <v>1778</v>
      </c>
      <c r="B109" s="159" t="s">
        <v>1901</v>
      </c>
      <c r="C109" s="153" t="s">
        <v>1902</v>
      </c>
      <c r="D109" s="161" t="s">
        <v>1902</v>
      </c>
      <c r="E109" s="161" t="s">
        <v>831</v>
      </c>
      <c r="F109" s="161" t="s">
        <v>1928</v>
      </c>
      <c r="G109" s="154" t="s">
        <v>1500</v>
      </c>
      <c r="H109" s="152" t="s">
        <v>1892</v>
      </c>
      <c r="I109" s="154" t="s">
        <v>1925</v>
      </c>
      <c r="J109" s="155"/>
      <c r="K109" s="152"/>
      <c r="L109" s="152" t="s">
        <v>1912</v>
      </c>
      <c r="M109" s="152" t="s">
        <v>1682</v>
      </c>
      <c r="N109" s="155">
        <v>0</v>
      </c>
      <c r="O109" s="155">
        <v>100</v>
      </c>
      <c r="P109" s="151">
        <v>0</v>
      </c>
      <c r="Q109" s="156" t="s">
        <v>1508</v>
      </c>
      <c r="R109" s="156" t="s">
        <v>842</v>
      </c>
      <c r="S109" s="156"/>
      <c r="T109" s="156"/>
      <c r="U109" s="156"/>
      <c r="V109" s="156"/>
      <c r="W109" s="156"/>
      <c r="X109" s="156"/>
      <c r="Y109" s="157">
        <v>1</v>
      </c>
      <c r="Z109" s="157">
        <v>68022153.120000005</v>
      </c>
      <c r="AA109" s="157">
        <f>Z109*Y109</f>
        <v>68022153.120000005</v>
      </c>
      <c r="AB109" s="157">
        <v>1</v>
      </c>
      <c r="AC109" s="157">
        <v>163253167.5</v>
      </c>
      <c r="AD109" s="157">
        <f>AC109*AB109</f>
        <v>163253167.5</v>
      </c>
      <c r="AE109" s="160"/>
      <c r="AF109" s="157"/>
      <c r="AG109" s="157"/>
      <c r="AH109" s="160"/>
      <c r="AI109" s="157"/>
      <c r="AJ109" s="157"/>
      <c r="AK109" s="157"/>
      <c r="AL109" s="157"/>
      <c r="AM109" s="157"/>
      <c r="AN109" s="157"/>
      <c r="AO109" s="157"/>
      <c r="AP109" s="157"/>
      <c r="AQ109" s="157"/>
      <c r="AR109" s="157"/>
      <c r="AS109" s="157"/>
      <c r="AT109" s="157">
        <f>AD109+AA109</f>
        <v>231275320.62</v>
      </c>
      <c r="AU109" s="157">
        <f>AT109*1.12</f>
        <v>259028359.09440002</v>
      </c>
      <c r="AV109" s="152" t="s">
        <v>1511</v>
      </c>
      <c r="AW109" s="152" t="s">
        <v>1926</v>
      </c>
      <c r="AX109" s="152" t="s">
        <v>1926</v>
      </c>
      <c r="AY109" s="152"/>
      <c r="AZ109" s="152"/>
      <c r="BA109" s="152" t="s">
        <v>1920</v>
      </c>
      <c r="BB109" s="162" t="s">
        <v>1513</v>
      </c>
      <c r="BC109" s="164" t="s">
        <v>1921</v>
      </c>
      <c r="BD109" s="163" t="s">
        <v>1922</v>
      </c>
      <c r="BE109" s="150" t="s">
        <v>1923</v>
      </c>
      <c r="BF109" s="158" t="s">
        <v>1924</v>
      </c>
    </row>
    <row r="110" spans="1:212" s="158" customFormat="1" ht="40.799999999999997" customHeight="1" x14ac:dyDescent="0.3">
      <c r="A110" s="171" t="s">
        <v>1929</v>
      </c>
      <c r="B110" s="180" t="s">
        <v>1930</v>
      </c>
      <c r="C110" s="173" t="s">
        <v>1931</v>
      </c>
      <c r="D110" s="182" t="s">
        <v>1932</v>
      </c>
      <c r="E110" s="182" t="s">
        <v>1933</v>
      </c>
      <c r="F110" s="182"/>
      <c r="G110" s="174" t="s">
        <v>1500</v>
      </c>
      <c r="H110" s="172" t="s">
        <v>1934</v>
      </c>
      <c r="I110" s="175" t="s">
        <v>1925</v>
      </c>
      <c r="J110" s="175"/>
      <c r="K110" s="172"/>
      <c r="L110" s="172" t="s">
        <v>1934</v>
      </c>
      <c r="M110" s="172" t="s">
        <v>1682</v>
      </c>
      <c r="N110" s="175">
        <v>0</v>
      </c>
      <c r="O110" s="171">
        <v>100</v>
      </c>
      <c r="P110" s="171">
        <v>0</v>
      </c>
      <c r="Q110" s="176" t="s">
        <v>1508</v>
      </c>
      <c r="R110" s="176" t="s">
        <v>842</v>
      </c>
      <c r="S110" s="177"/>
      <c r="T110" s="177"/>
      <c r="U110" s="177"/>
      <c r="V110" s="177"/>
      <c r="W110" s="178"/>
      <c r="X110" s="178"/>
      <c r="Y110" s="177">
        <v>9</v>
      </c>
      <c r="Z110" s="177">
        <v>419642.86</v>
      </c>
      <c r="AA110" s="177">
        <v>7553571.4299999997</v>
      </c>
      <c r="AB110" s="177">
        <v>9</v>
      </c>
      <c r="AC110" s="178">
        <v>419642.86</v>
      </c>
      <c r="AD110" s="178">
        <v>45321428.560000002</v>
      </c>
      <c r="AE110" s="181"/>
      <c r="AF110" s="181"/>
      <c r="AG110" s="181"/>
      <c r="AH110" s="181"/>
      <c r="AI110" s="181"/>
      <c r="AJ110" s="181"/>
      <c r="AK110" s="181"/>
      <c r="AL110" s="181"/>
      <c r="AM110" s="181"/>
      <c r="AN110" s="181"/>
      <c r="AO110" s="181"/>
      <c r="AP110" s="181"/>
      <c r="AQ110" s="181"/>
      <c r="AR110" s="181"/>
      <c r="AS110" s="181"/>
      <c r="AT110" s="178">
        <v>52874999.979999997</v>
      </c>
      <c r="AU110" s="178">
        <v>59219999.979999997</v>
      </c>
      <c r="AV110" s="188">
        <v>2020</v>
      </c>
      <c r="AW110" s="181" t="s">
        <v>1935</v>
      </c>
      <c r="AX110" s="181" t="s">
        <v>1935</v>
      </c>
      <c r="AY110" s="181"/>
      <c r="AZ110" s="181"/>
      <c r="BA110" s="181" t="s">
        <v>1936</v>
      </c>
      <c r="BB110" s="177" t="s">
        <v>1513</v>
      </c>
      <c r="BC110" s="181" t="s">
        <v>1937</v>
      </c>
      <c r="BD110" s="181" t="s">
        <v>1922</v>
      </c>
      <c r="BE110" s="181" t="s">
        <v>1938</v>
      </c>
      <c r="BF110" s="179" t="s">
        <v>1939</v>
      </c>
      <c r="BG110" s="179"/>
      <c r="BH110" s="179"/>
      <c r="BI110" s="179"/>
      <c r="BJ110" s="179"/>
      <c r="BK110" s="179"/>
      <c r="BL110" s="179"/>
      <c r="BM110" s="179"/>
      <c r="BN110" s="179"/>
      <c r="BO110" s="179"/>
      <c r="BP110" s="179"/>
      <c r="BQ110" s="179"/>
      <c r="BR110" s="179"/>
      <c r="BS110" s="179"/>
      <c r="BT110" s="179"/>
      <c r="BU110" s="179"/>
      <c r="BV110" s="179"/>
      <c r="BW110" s="179"/>
      <c r="BX110" s="179"/>
      <c r="BY110" s="179"/>
      <c r="BZ110" s="179"/>
      <c r="CA110" s="179"/>
      <c r="CB110" s="179"/>
      <c r="CC110" s="179"/>
      <c r="CD110" s="179"/>
      <c r="CE110" s="179"/>
      <c r="CF110" s="179"/>
      <c r="CG110" s="179"/>
      <c r="CH110" s="179"/>
      <c r="CI110" s="179"/>
      <c r="CJ110" s="179"/>
      <c r="CK110" s="179"/>
      <c r="CL110" s="179"/>
      <c r="CM110" s="179"/>
      <c r="CN110" s="179"/>
      <c r="CO110" s="179"/>
      <c r="CP110" s="179"/>
      <c r="CQ110" s="179"/>
      <c r="CR110" s="179"/>
      <c r="CS110" s="179"/>
      <c r="CT110" s="179"/>
      <c r="CU110" s="179"/>
      <c r="CV110" s="179"/>
      <c r="CW110" s="179"/>
      <c r="CX110" s="179"/>
      <c r="CY110" s="179"/>
      <c r="CZ110" s="179"/>
      <c r="DA110" s="179"/>
      <c r="DB110" s="179"/>
      <c r="DC110" s="179"/>
      <c r="DD110" s="179"/>
      <c r="DE110" s="179"/>
      <c r="DF110" s="179"/>
      <c r="DG110" s="179"/>
      <c r="DH110" s="179"/>
      <c r="DI110" s="179"/>
      <c r="DJ110" s="179"/>
      <c r="DK110" s="179"/>
      <c r="DL110" s="179"/>
      <c r="DM110" s="179"/>
      <c r="DN110" s="179"/>
      <c r="DO110" s="179"/>
      <c r="DP110" s="179"/>
      <c r="DQ110" s="179"/>
      <c r="DR110" s="179"/>
      <c r="DS110" s="179"/>
      <c r="DT110" s="179"/>
      <c r="DU110" s="179"/>
      <c r="DV110" s="179"/>
      <c r="DW110" s="179"/>
      <c r="DX110" s="179"/>
      <c r="DY110" s="179"/>
      <c r="DZ110" s="179"/>
      <c r="EA110" s="179"/>
      <c r="EB110" s="179"/>
      <c r="EC110" s="179"/>
      <c r="ED110" s="179"/>
      <c r="EE110" s="179"/>
      <c r="EF110" s="179"/>
      <c r="EG110" s="179"/>
      <c r="EH110" s="179"/>
      <c r="EI110" s="179"/>
      <c r="EJ110" s="179"/>
      <c r="EK110" s="179"/>
      <c r="EL110" s="179"/>
      <c r="EM110" s="179"/>
      <c r="EN110" s="179"/>
      <c r="EO110" s="179"/>
      <c r="EP110" s="179"/>
      <c r="EQ110" s="179"/>
      <c r="ER110" s="179"/>
      <c r="ES110" s="179"/>
      <c r="ET110" s="179"/>
      <c r="EU110" s="179"/>
      <c r="EV110" s="179"/>
      <c r="EW110" s="179"/>
      <c r="EX110" s="179"/>
      <c r="EY110" s="179"/>
      <c r="EZ110" s="179"/>
      <c r="FA110" s="179"/>
      <c r="FB110" s="179"/>
      <c r="FC110" s="179"/>
      <c r="FD110" s="179"/>
      <c r="FE110" s="179"/>
      <c r="FF110" s="179"/>
      <c r="FG110" s="179"/>
      <c r="FH110" s="179"/>
      <c r="FI110" s="179"/>
      <c r="FJ110" s="179"/>
      <c r="FK110" s="179"/>
      <c r="FL110" s="179"/>
      <c r="FM110" s="179"/>
      <c r="FN110" s="179"/>
      <c r="FO110" s="179"/>
      <c r="FP110" s="179"/>
      <c r="FQ110" s="179"/>
      <c r="FR110" s="179"/>
      <c r="FS110" s="179"/>
      <c r="FT110" s="179"/>
      <c r="FU110" s="179"/>
      <c r="FV110" s="179"/>
      <c r="FW110" s="179"/>
      <c r="FX110" s="179"/>
      <c r="FY110" s="179"/>
      <c r="FZ110" s="179"/>
      <c r="GA110" s="179"/>
      <c r="GB110" s="179"/>
      <c r="GC110" s="179"/>
      <c r="GD110" s="179"/>
      <c r="GE110" s="179"/>
      <c r="GF110" s="179"/>
      <c r="GG110" s="179"/>
      <c r="GH110" s="179"/>
      <c r="GI110" s="179"/>
      <c r="GJ110" s="179"/>
      <c r="GK110" s="179"/>
      <c r="GL110" s="179"/>
      <c r="GM110" s="179"/>
      <c r="GN110" s="179"/>
      <c r="GO110" s="179"/>
      <c r="GP110" s="179"/>
      <c r="GQ110" s="179"/>
      <c r="GR110" s="179"/>
      <c r="GS110" s="179"/>
      <c r="GT110" s="179"/>
      <c r="GU110" s="179"/>
      <c r="GV110" s="179"/>
      <c r="GW110" s="179"/>
      <c r="GX110" s="179"/>
      <c r="GY110" s="179"/>
      <c r="GZ110" s="179"/>
      <c r="HA110" s="179"/>
      <c r="HB110" s="179"/>
      <c r="HC110" s="179"/>
      <c r="HD110" s="179"/>
    </row>
    <row r="111" spans="1:212" s="197" customFormat="1" ht="21" customHeight="1" x14ac:dyDescent="0.3">
      <c r="A111" s="171" t="s">
        <v>1779</v>
      </c>
      <c r="B111" s="191" t="s">
        <v>1943</v>
      </c>
      <c r="C111" s="191" t="s">
        <v>1944</v>
      </c>
      <c r="D111" s="191" t="s">
        <v>1945</v>
      </c>
      <c r="E111" s="182" t="s">
        <v>831</v>
      </c>
      <c r="F111" s="182" t="s">
        <v>1928</v>
      </c>
      <c r="G111" s="191" t="s">
        <v>1500</v>
      </c>
      <c r="H111" s="172" t="s">
        <v>1934</v>
      </c>
      <c r="I111" s="191" t="s">
        <v>1539</v>
      </c>
      <c r="J111" s="175"/>
      <c r="K111" s="172" t="s">
        <v>1604</v>
      </c>
      <c r="L111" s="172"/>
      <c r="M111" s="172"/>
      <c r="N111" s="175">
        <v>0</v>
      </c>
      <c r="O111" s="192">
        <v>100</v>
      </c>
      <c r="P111" s="171">
        <v>0</v>
      </c>
      <c r="Q111" s="176" t="s">
        <v>1508</v>
      </c>
      <c r="R111" s="176" t="s">
        <v>842</v>
      </c>
      <c r="S111" s="181"/>
      <c r="T111" s="181"/>
      <c r="U111" s="181"/>
      <c r="V111" s="181"/>
      <c r="W111" s="181"/>
      <c r="X111" s="181"/>
      <c r="Y111" s="193">
        <v>1</v>
      </c>
      <c r="Z111" s="193">
        <v>237942316.24999997</v>
      </c>
      <c r="AA111" s="193">
        <v>237942316.24999997</v>
      </c>
      <c r="AB111" s="193">
        <v>1</v>
      </c>
      <c r="AC111" s="193">
        <v>237942316.24999997</v>
      </c>
      <c r="AD111" s="193">
        <v>237942316.24999997</v>
      </c>
      <c r="AE111" s="194">
        <v>1</v>
      </c>
      <c r="AF111" s="193">
        <v>237942316.24999997</v>
      </c>
      <c r="AG111" s="193">
        <v>237942316.24999997</v>
      </c>
      <c r="AH111" s="181"/>
      <c r="AI111" s="181"/>
      <c r="AJ111" s="172"/>
      <c r="AK111" s="172"/>
      <c r="AL111" s="172"/>
      <c r="AM111" s="172"/>
      <c r="AN111" s="172"/>
      <c r="AO111" s="172"/>
      <c r="AP111" s="172"/>
      <c r="AQ111" s="172"/>
      <c r="AR111" s="172"/>
      <c r="AS111" s="172"/>
      <c r="AT111" s="195">
        <f>AA111+AD111+AG111</f>
        <v>713826948.74999988</v>
      </c>
      <c r="AU111" s="196">
        <f>AT111*1.12</f>
        <v>799486182.5999999</v>
      </c>
      <c r="AV111" s="191">
        <v>2020</v>
      </c>
      <c r="AW111" s="191"/>
      <c r="AX111" s="191"/>
      <c r="AY111" s="191"/>
      <c r="AZ111" s="179"/>
      <c r="BA111" s="191" t="s">
        <v>1946</v>
      </c>
      <c r="BB111" s="191" t="s">
        <v>1513</v>
      </c>
      <c r="BC111" s="191" t="s">
        <v>1947</v>
      </c>
      <c r="BD111" s="191" t="s">
        <v>1948</v>
      </c>
      <c r="BE111" s="191" t="s">
        <v>1949</v>
      </c>
      <c r="BF111" s="179" t="s">
        <v>1950</v>
      </c>
      <c r="BG111" s="179"/>
      <c r="BH111" s="179"/>
      <c r="BI111" s="179"/>
      <c r="BJ111" s="179"/>
      <c r="BK111" s="179"/>
      <c r="BL111" s="179"/>
      <c r="BM111" s="179"/>
      <c r="BN111" s="179"/>
      <c r="BO111" s="179"/>
      <c r="BP111" s="179"/>
      <c r="BQ111" s="179"/>
      <c r="BR111" s="179"/>
      <c r="BS111" s="179"/>
      <c r="BT111" s="179"/>
      <c r="BU111" s="179"/>
      <c r="BV111" s="179"/>
      <c r="BW111" s="179"/>
      <c r="BX111" s="179"/>
      <c r="BY111" s="179"/>
      <c r="BZ111" s="179"/>
      <c r="CA111" s="179"/>
      <c r="CB111" s="179"/>
      <c r="CC111" s="179"/>
      <c r="CD111" s="179"/>
      <c r="CE111" s="179"/>
      <c r="CF111" s="179"/>
      <c r="CG111" s="179"/>
      <c r="CH111" s="179"/>
      <c r="CI111" s="179"/>
      <c r="CJ111" s="179"/>
      <c r="CK111" s="179"/>
      <c r="CL111" s="179"/>
      <c r="CM111" s="179"/>
      <c r="CN111" s="179"/>
      <c r="CO111" s="179"/>
      <c r="CP111" s="179"/>
      <c r="CQ111" s="179"/>
      <c r="CR111" s="179"/>
      <c r="CS111" s="179"/>
      <c r="CT111" s="179"/>
      <c r="CU111" s="179"/>
      <c r="CV111" s="179"/>
      <c r="CW111" s="179"/>
      <c r="CX111" s="179"/>
      <c r="CY111" s="179"/>
      <c r="CZ111" s="179"/>
      <c r="DA111" s="179"/>
      <c r="DB111" s="179"/>
      <c r="DC111" s="179"/>
      <c r="DD111" s="179"/>
      <c r="DE111" s="179"/>
      <c r="DF111" s="179"/>
      <c r="DG111" s="179"/>
      <c r="DH111" s="179"/>
      <c r="DI111" s="179"/>
      <c r="DJ111" s="179"/>
      <c r="DK111" s="179"/>
      <c r="DL111" s="179"/>
      <c r="DM111" s="179"/>
      <c r="DN111" s="179"/>
      <c r="DO111" s="179"/>
      <c r="DP111" s="179"/>
      <c r="DQ111" s="179"/>
      <c r="DR111" s="179"/>
      <c r="DS111" s="179"/>
      <c r="DT111" s="179"/>
      <c r="DU111" s="179"/>
      <c r="DV111" s="179"/>
      <c r="DW111" s="179"/>
      <c r="DX111" s="179"/>
      <c r="DY111" s="179"/>
      <c r="DZ111" s="179"/>
      <c r="EA111" s="179"/>
      <c r="EB111" s="179"/>
      <c r="EC111" s="179"/>
      <c r="ED111" s="179"/>
      <c r="EE111" s="179"/>
      <c r="EF111" s="179"/>
      <c r="EG111" s="179"/>
      <c r="EH111" s="179"/>
      <c r="EI111" s="179"/>
      <c r="EJ111" s="179"/>
      <c r="EK111" s="179"/>
      <c r="EL111" s="179"/>
      <c r="EM111" s="179"/>
      <c r="EN111" s="179"/>
      <c r="EO111" s="179"/>
      <c r="EP111" s="179"/>
      <c r="EQ111" s="179"/>
      <c r="ER111" s="179"/>
      <c r="ES111" s="179"/>
      <c r="ET111" s="179"/>
      <c r="EU111" s="179"/>
      <c r="EV111" s="179"/>
      <c r="EW111" s="179"/>
      <c r="EX111" s="179"/>
      <c r="EY111" s="179"/>
      <c r="EZ111" s="179"/>
      <c r="FA111" s="179"/>
      <c r="FB111" s="179"/>
      <c r="FC111" s="179"/>
      <c r="FD111" s="179"/>
      <c r="FE111" s="179"/>
      <c r="FF111" s="179"/>
      <c r="FG111" s="179"/>
      <c r="FH111" s="179"/>
      <c r="FI111" s="179"/>
      <c r="FJ111" s="179"/>
      <c r="FK111" s="179"/>
      <c r="FL111" s="179"/>
      <c r="FM111" s="179"/>
      <c r="FN111" s="179"/>
      <c r="FO111" s="179"/>
      <c r="FP111" s="179"/>
      <c r="FQ111" s="179"/>
      <c r="FR111" s="179"/>
      <c r="FS111" s="179"/>
      <c r="FT111" s="179"/>
      <c r="FU111" s="179"/>
      <c r="FV111" s="179"/>
      <c r="FW111" s="179"/>
      <c r="FX111" s="179"/>
      <c r="FY111" s="179"/>
      <c r="FZ111" s="179"/>
      <c r="GA111" s="179"/>
      <c r="GB111" s="179"/>
      <c r="GC111" s="179"/>
      <c r="GD111" s="179"/>
      <c r="GE111" s="179"/>
      <c r="GF111" s="179"/>
      <c r="GG111" s="179"/>
      <c r="GH111" s="179"/>
      <c r="GI111" s="179"/>
      <c r="GJ111" s="179"/>
      <c r="GK111" s="179"/>
      <c r="GL111" s="179"/>
      <c r="GM111" s="179"/>
      <c r="GN111" s="179"/>
      <c r="GO111" s="179"/>
      <c r="GP111" s="179"/>
      <c r="GQ111" s="179"/>
      <c r="GR111" s="179"/>
      <c r="GS111" s="179"/>
      <c r="GT111" s="179"/>
      <c r="GU111" s="179"/>
      <c r="GV111" s="179"/>
      <c r="GW111" s="179"/>
      <c r="GX111" s="179"/>
    </row>
    <row r="112" spans="1:212" s="24" customFormat="1" x14ac:dyDescent="0.3">
      <c r="A112" s="71"/>
      <c r="B112" s="71" t="s">
        <v>1457</v>
      </c>
      <c r="C112" s="71"/>
      <c r="D112" s="71"/>
      <c r="E112" s="71"/>
      <c r="F112" s="71"/>
      <c r="G112" s="71"/>
      <c r="H112" s="71"/>
      <c r="I112" s="71"/>
      <c r="J112" s="71"/>
      <c r="K112" s="71"/>
      <c r="L112" s="71"/>
      <c r="M112" s="71"/>
      <c r="N112" s="36"/>
      <c r="O112" s="36"/>
      <c r="P112" s="36"/>
      <c r="Q112" s="71"/>
      <c r="R112" s="71"/>
      <c r="S112" s="76"/>
      <c r="T112" s="76"/>
      <c r="U112" s="76"/>
      <c r="V112" s="76"/>
      <c r="W112" s="76"/>
      <c r="X112" s="76"/>
      <c r="Y112" s="73"/>
      <c r="Z112" s="73"/>
      <c r="AA112" s="73"/>
      <c r="AB112" s="73"/>
      <c r="AC112" s="38"/>
      <c r="AD112" s="38"/>
      <c r="AE112" s="38"/>
      <c r="AF112" s="38"/>
      <c r="AG112" s="38"/>
      <c r="AH112" s="38"/>
      <c r="AI112" s="38"/>
      <c r="AJ112" s="38"/>
      <c r="AK112" s="73"/>
      <c r="AL112" s="38"/>
      <c r="AM112" s="38"/>
      <c r="AN112" s="38"/>
      <c r="AO112" s="38"/>
      <c r="AP112" s="38"/>
      <c r="AQ112" s="38"/>
      <c r="AR112" s="38"/>
      <c r="AS112" s="38"/>
      <c r="AT112" s="75">
        <f>SUM(AT60:AT111)</f>
        <v>12325461392.659197</v>
      </c>
      <c r="AU112" s="149">
        <f>SUM(AU60:AU111)</f>
        <v>13804516759.780701</v>
      </c>
      <c r="AV112" s="71"/>
      <c r="AW112" s="66"/>
      <c r="AX112" s="66"/>
      <c r="AY112" s="66"/>
      <c r="AZ112" s="66"/>
      <c r="BA112" s="71"/>
      <c r="BB112" s="66"/>
      <c r="BC112" s="66"/>
      <c r="BD112" s="66"/>
      <c r="BE112" s="66"/>
    </row>
    <row r="113" spans="1:57" s="24" customFormat="1" x14ac:dyDescent="0.3">
      <c r="A113" s="71"/>
      <c r="B113" s="71" t="s">
        <v>1456</v>
      </c>
      <c r="C113" s="71"/>
      <c r="D113" s="71"/>
      <c r="E113" s="71"/>
      <c r="F113" s="71"/>
      <c r="G113" s="71"/>
      <c r="H113" s="71"/>
      <c r="I113" s="71"/>
      <c r="J113" s="71"/>
      <c r="K113" s="71"/>
      <c r="L113" s="71"/>
      <c r="M113" s="71"/>
      <c r="N113" s="71"/>
      <c r="O113" s="71"/>
      <c r="P113" s="71"/>
      <c r="Q113" s="71"/>
      <c r="R113" s="71"/>
      <c r="S113" s="76"/>
      <c r="T113" s="76"/>
      <c r="U113" s="76"/>
      <c r="V113" s="76"/>
      <c r="W113" s="76"/>
      <c r="X113" s="76"/>
      <c r="Y113" s="73"/>
      <c r="Z113" s="73"/>
      <c r="AA113" s="73"/>
      <c r="AB113" s="71"/>
      <c r="AC113" s="71"/>
      <c r="AD113" s="71"/>
      <c r="AE113" s="71"/>
      <c r="AF113" s="71"/>
      <c r="AG113" s="71"/>
      <c r="AH113" s="71"/>
      <c r="AI113" s="71"/>
      <c r="AJ113" s="71"/>
      <c r="AK113" s="71"/>
      <c r="AL113" s="71"/>
      <c r="AM113" s="71"/>
      <c r="AN113" s="76"/>
      <c r="AO113" s="76"/>
      <c r="AP113" s="76"/>
      <c r="AQ113" s="76"/>
      <c r="AR113" s="76"/>
      <c r="AS113" s="76"/>
      <c r="AT113" s="75">
        <f>AT53+AT59+AT112</f>
        <v>97727275369.414902</v>
      </c>
      <c r="AU113" s="75">
        <f>AU53+AU59+AU112</f>
        <v>109454548413.7471</v>
      </c>
      <c r="AV113" s="71"/>
      <c r="AW113" s="66"/>
      <c r="AX113" s="66"/>
      <c r="AY113" s="66"/>
      <c r="AZ113" s="66"/>
      <c r="BA113" s="71"/>
      <c r="BB113" s="66"/>
      <c r="BC113" s="66"/>
      <c r="BD113" s="66"/>
      <c r="BE113" s="66"/>
    </row>
    <row r="114" spans="1:57" ht="13.8" x14ac:dyDescent="0.3">
      <c r="AA114" s="67"/>
    </row>
    <row r="122" spans="1:57" x14ac:dyDescent="0.3">
      <c r="Z122" s="58"/>
      <c r="AA122" s="58"/>
      <c r="AB122" s="25"/>
      <c r="AK122" s="25"/>
    </row>
    <row r="123" spans="1:57" x14ac:dyDescent="0.3">
      <c r="Z123" s="58"/>
      <c r="AA123" s="58"/>
      <c r="AB123" s="25"/>
      <c r="AK123" s="25"/>
    </row>
    <row r="124" spans="1:57" x14ac:dyDescent="0.3">
      <c r="Z124" s="58"/>
      <c r="AA124" s="58"/>
      <c r="AB124" s="25"/>
      <c r="AK124" s="25"/>
    </row>
    <row r="125" spans="1:57" x14ac:dyDescent="0.3">
      <c r="Z125" s="58"/>
      <c r="AA125" s="58"/>
      <c r="AB125" s="25"/>
      <c r="AK125" s="25"/>
    </row>
    <row r="126" spans="1:57" x14ac:dyDescent="0.3">
      <c r="Z126" s="58"/>
      <c r="AA126" s="58"/>
      <c r="AB126" s="25"/>
      <c r="AK126" s="25"/>
    </row>
    <row r="127" spans="1:57" x14ac:dyDescent="0.3">
      <c r="Z127" s="58"/>
      <c r="AA127" s="58"/>
      <c r="AB127" s="25"/>
      <c r="AK127" s="25"/>
    </row>
    <row r="128" spans="1:57" x14ac:dyDescent="0.3">
      <c r="Z128" s="58"/>
      <c r="AA128" s="58"/>
      <c r="AB128" s="25"/>
      <c r="AK128" s="25"/>
    </row>
    <row r="129" spans="26:37" x14ac:dyDescent="0.3">
      <c r="Z129" s="58"/>
      <c r="AA129" s="58"/>
      <c r="AB129" s="25"/>
      <c r="AK129" s="25"/>
    </row>
    <row r="130" spans="26:37" x14ac:dyDescent="0.3">
      <c r="Z130" s="58"/>
      <c r="AA130" s="58"/>
      <c r="AB130" s="25"/>
      <c r="AK130" s="25"/>
    </row>
    <row r="131" spans="26:37" x14ac:dyDescent="0.3">
      <c r="Z131" s="58"/>
      <c r="AA131" s="58"/>
      <c r="AB131" s="25"/>
      <c r="AK131" s="25"/>
    </row>
  </sheetData>
  <autoFilter ref="A8:BE113" xr:uid="{00000000-0009-0000-0000-000000000000}"/>
  <dataConsolidate/>
  <mergeCells count="66">
    <mergeCell ref="BE5:BE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 ref="BC5:BC7"/>
    <mergeCell ref="BD5:BD7"/>
    <mergeCell ref="AW6:AW7"/>
    <mergeCell ref="AX6:AX7"/>
    <mergeCell ref="AW5:AX5"/>
    <mergeCell ref="BA5:BA7"/>
    <mergeCell ref="V5:X5"/>
    <mergeCell ref="BB5:BB7"/>
    <mergeCell ref="AK5:AM5"/>
    <mergeCell ref="AK6:AK7"/>
    <mergeCell ref="AL6:AL7"/>
    <mergeCell ref="AM6:AM7"/>
    <mergeCell ref="AN5:AP5"/>
    <mergeCell ref="AQ5:AS5"/>
    <mergeCell ref="AP6:AP7"/>
    <mergeCell ref="W6:W7"/>
    <mergeCell ref="X6:X7"/>
    <mergeCell ref="AS6:AS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s>
  <phoneticPr fontId="44" type="noConversion"/>
  <dataValidations count="8">
    <dataValidation type="whole" allowBlank="1" showInputMessage="1" showErrorMessage="1" sqref="N9:N52 P9:P52 N53:P54 P55 N55 N95 JV95 TR95 ADN95 ANJ95 AXF95 BHB95 BQX95 CAT95 CKP95 CUL95 DEH95 DOD95 DXZ95 EHV95 ERR95 FBN95 FLJ95 FVF95 GFB95 GOX95 GYT95 HIP95 HSL95 ICH95 IMD95 IVZ95 JFV95 JPR95 JZN95 KJJ95 KTF95 LDB95 LMX95 LWT95 MGP95 MQL95 NAH95 NKD95 NTZ95 ODV95 ONR95 OXN95 PHJ95 PRF95 QBB95 QKX95 QUT95 REP95 ROL95 RYH95 SID95 SRZ95 TBV95 TLR95 TVN95 UFJ95 UPF95 UZB95 VIX95 VST95 WCP95 WML95 WWH95 P95 JX95 TT95 ADP95 ANL95 AXH95 BHD95 BQZ95 CAV95 CKR95 CUN95 DEJ95 DOF95 DYB95 EHX95 ERT95 FBP95 FLL95 FVH95 GFD95 GOZ95 GYV95 HIR95 HSN95 ICJ95 IMF95 IWB95 JFX95 JPT95 JZP95 KJL95 KTH95 LDD95 LMZ95 LWV95 MGR95 MQN95 NAJ95 NKF95 NUB95 ODX95 ONT95 OXP95 PHL95 PRH95 QBD95 QKZ95 QUV95 RER95 RON95 RYJ95 SIF95 SSB95 TBX95 TLT95 TVP95 UFL95 UPH95 UZD95 VIZ95 VSV95 WCR95 WMN95 WWJ95 KB101:KD101 TX101:TZ101 ADT101:ADV101 ANP101:ANR101 AXL101:AXN101 BHH101:BHJ101 BRD101:BRF101 CAZ101:CBB101 CKV101:CKX101 CUR101:CUT101 DEN101:DEP101 DOJ101:DOL101 DYF101:DYH101 EIB101:EID101 ERX101:ERZ101 FBT101:FBV101 FLP101:FLR101 FVL101:FVN101 GFH101:GFJ101 GPD101:GPF101 GYZ101:GZB101 HIV101:HIX101 HSR101:HST101 ICN101:ICP101 IMJ101:IML101 IWF101:IWH101 JGB101:JGD101 JPX101:JPZ101 JZT101:JZV101 KJP101:KJR101 KTL101:KTN101 LDH101:LDJ101 LND101:LNF101 LWZ101:LXB101 MGV101:MGX101 MQR101:MQT101 NAN101:NAP101 NKJ101:NKL101 NUF101:NUH101 OEB101:OED101 ONX101:ONZ101 OXT101:OXV101 PHP101:PHR101 PRL101:PRN101 QBH101:QBJ101 QLD101:QLF101 QUZ101:QVB101 REV101:REX101 ROR101:ROT101 RYN101:RYP101 SIJ101:SIL101 SSF101:SSH101 TCB101:TCD101 TLX101:TLZ101 TVT101:TVV101 UFP101:UFR101 UPL101:UPN101 UZH101:UZJ101 VJD101:VJF101 VSZ101:VTB101 WCV101:WCX101 WMR101:WMT101 WWN101:WWP101 WCJ98:WCL100 VSN98:VSP100 VIR98:VIT100 UYV98:UYX100 UOZ98:UPB100 UFD98:UFF100 TVH98:TVJ100 TLL98:TLN100 TBP98:TBR100 SRT98:SRV100 SHX98:SHZ100 RYB98:RYD100 ROF98:ROH100 REJ98:REL100 QUN98:QUP100 QKR98:QKT100 QAV98:QAX100 PQZ98:PRB100 PHD98:PHF100 OXH98:OXJ100 ONL98:ONN100 ODP98:ODR100 NTT98:NTV100 NJX98:NJZ100 NAB98:NAD100 MQF98:MQH100 MGJ98:MGL100 LWN98:LWP100 LMR98:LMT100 LCV98:LCX100 KSZ98:KTB100 KJD98:KJF100 JZH98:JZJ100 JPL98:JPN100 JFP98:JFR100 IVT98:IVV100 ILX98:ILZ100 ICB98:ICD100 HSF98:HSH100 HIJ98:HIL100 GYN98:GYP100 GOR98:GOT100 GEV98:GEX100 FUZ98:FVB100 FLD98:FLF100 FBH98:FBJ100 ERL98:ERN100 EHP98:EHR100 DXT98:DXV100 DNX98:DNZ100 DEB98:DED100 CUF98:CUH100 CKJ98:CKL100 CAN98:CAP100 BQR98:BQT100 BGV98:BGX100 AWZ98:AXB100 AND98:ANF100 ADH98:ADJ100 TL98:TN100 JP98:JR100 WWB98:WWD100 WMF98:WMH100 WML107:WMN107 WCP107:WCR107 VST107:VSV107 VIX107:VIZ107 UZB107:UZD107 UPF107:UPH107 UFJ107:UFL107 TVN107:TVP107 TLR107:TLT107 TBV107:TBX107 SRZ107:SSB107 SID107:SIF107 RYH107:RYJ107 ROL107:RON107 REP107:RER107 QUT107:QUV107 QKX107:QKZ107 QBB107:QBD107 PRF107:PRH107 PHJ107:PHL107 OXN107:OXP107 ONR107:ONT107 ODV107:ODX107 NTZ107:NUB107 NKD107:NKF107 NAH107:NAJ107 MQL107:MQN107 MGP107:MGR107 LWT107:LWV107 LMX107:LMZ107 LDB107:LDD107 KTF107:KTH107 KJJ107:KJL107 JZN107:JZP107 JPR107:JPT107 JFV107:JFX107 IVZ107:IWB107 IMD107:IMF107 ICH107:ICJ107 HSL107:HSN107 HIP107:HIR107 GYT107:GYV107 GOX107:GOZ107 GFB107:GFD107 FVF107:FVH107 FLJ107:FLL107 FBN107:FBP107 ERR107:ERT107 EHV107:EHX107 DXZ107:DYB107 DOD107:DOF107 DEH107:DEJ107 CUL107:CUN107 CKP107:CKR107 CAT107:CAV107 BQX107:BQZ107 BHB107:BHD107 AXF107:AXH107 ANJ107:ANL107 ADN107:ADP107 TR107:TT107 JV107:JX107 WWH107:WWJ107 JJ102:JL110 JV110:JX110 TF102:TH110 TR110:TT110 ADB102:ADD110 ADN110:ADP110 AMX102:AMZ110 ANJ110:ANL110 AWT102:AWV110 AXF110:AXH110 BGP102:BGR110 BHB110:BHD110 BQL102:BQN110 BQX110:BQZ110 CAH102:CAJ110 CAT110:CAV110 CKD102:CKF110 CKP110:CKR110 CTZ102:CUB110 CUL110:CUN110 DDV102:DDX110 DEH110:DEJ110 DNR102:DNT110 DOD110:DOF110 DXN102:DXP110 DXZ110:DYB110 EHJ102:EHL110 EHV110:EHX110 ERF102:ERH110 ERR110:ERT110 FBB102:FBD110 FBN110:FBP110 FKX102:FKZ110 FLJ110:FLL110 FUT102:FUV110 FVF110:FVH110 GEP102:GER110 GFB110:GFD110 GOL102:GON110 GOX110:GOZ110 GYH102:GYJ110 GYT110:GYV110 HID102:HIF110 HIP110:HIR110 HRZ102:HSB110 HSL110:HSN110 IBV102:IBX110 ICH110:ICJ110 ILR102:ILT110 IMD110:IMF110 IVN102:IVP110 IVZ110:IWB110 JFJ102:JFL110 JFV110:JFX110 JPF102:JPH110 JPR110:JPT110 JZB102:JZD110 JZN110:JZP110 KIX102:KIZ110 KJJ110:KJL110 KST102:KSV110 KTF110:KTH110 LCP102:LCR110 LDB110:LDD110 LML102:LMN110 LMX110:LMZ110 LWH102:LWJ110 LWT110:LWV110 MGD102:MGF110 MGP110:MGR110 MPZ102:MQB110 MQL110:MQN110 MZV102:MZX110 NAH110:NAJ110 NJR102:NJT110 NKD110:NKF110 NTN102:NTP110 NTZ110:NUB110 ODJ102:ODL110 ODV110:ODX110 ONF102:ONH110 ONR110:ONT110 OXB102:OXD110 OXN110:OXP110 PGX102:PGZ110 PHJ110:PHL110 PQT102:PQV110 PRF110:PRH110 QAP102:QAR110 QBB110:QBD110 QKL102:QKN110 QKX110:QKZ110 QUH102:QUJ110 QUT110:QUV110 RED102:REF110 REP110:RER110 RNZ102:ROB110 ROL110:RON110 RXV102:RXX110 RYH110:RYJ110 SHR102:SHT110 SID110:SIF110 SRN102:SRP110 SRZ110:SSB110 TBJ102:TBL110 TBV110:TBX110 TLF102:TLH110 TLR110:TLT110 TVB102:TVD110 TVN110:TVP110 UEX102:UEZ110 UFJ110:UFL110 UOT102:UOV110 UPF110:UPH110 UYP102:UYR110 UZB110:UZD110 VIL102:VIN110 VIX110:VIZ110 VSH102:VSJ110 VST110:VSV110 WCD102:WCF110 WCP110:WCR110 WLZ102:WMB110 WML110:WMN110 N56:P94 WWH110:WWJ110 WVV102:WVX110 N96:P110 N112:P112" xr:uid="{EF89D2E3-41F4-4451-B279-C641FA7CAC4F}">
      <formula1>0</formula1>
      <formula2>100</formula2>
    </dataValidation>
    <dataValidation type="textLength" operator="equal" allowBlank="1" showInputMessage="1" showErrorMessage="1" error="БИН должен содержать 12 символов" sqref="AV59 AV53 AV112 KR95 UN95 AEJ95 AOF95 AYB95 BHX95 BRT95 CBP95 CLL95 CVH95 DFD95 DOZ95 DYV95 EIR95 ESN95 FCJ95 FMF95 FWB95 GFX95 GPT95 GZP95 HJL95 HTH95 IDD95 IMZ95 IWV95 JGR95 JQN95 KAJ95 KKF95 KUB95 LDX95 LNT95 LXP95 MHL95 MRH95 NBD95 NKZ95 NUV95 OER95 OON95 OYJ95 PIF95 PSB95 QBX95 QLT95 QVP95 RFL95 RPH95 RZD95 SIZ95 SSV95 TCR95 TMN95 TWJ95 UGF95 UQB95 UZX95 VJT95 VTP95 WDL95 WNH95 WXD95 AV91:AV97" xr:uid="{DA13F364-917A-4D52-9A8D-C3296516F8ED}">
      <formula1>12</formula1>
    </dataValidation>
    <dataValidation type="custom" allowBlank="1" showInputMessage="1" showErrorMessage="1" sqref="KC95 TY95 ADU95 ANQ95 AXM95 BHI95 BRE95 CBA95 CKW95 CUS95 DEO95 DOK95 DYG95 EIC95 ERY95 FBU95 FLQ95 FVM95 GFI95 GPE95 GZA95 HIW95 HSS95 ICO95 IMK95 IWG95 JGC95 JPY95 JZU95 KJQ95 KTM95 LDI95 LNE95 LXA95 MGW95 MQS95 NAO95 NKK95 NUG95 OEC95 ONY95 OXU95 PHQ95 PRM95 QBI95 QLE95 QVA95 REW95 ROS95 RYO95 SIK95 SSG95 TCC95 TLY95 TVU95 UFQ95 UPM95 UZI95 VJE95 VTA95 WCW95 WMS95 WWO95 KI101 UE101 AEA101 ANW101 AXS101 BHO101 BRK101 CBG101 CLC101 CUY101 DEU101 DOQ101 DYM101 EII101 ESE101 FCA101 FLW101 FVS101 GFO101 GPK101 GZG101 HJC101 HSY101 ICU101 IMQ101 IWM101 JGI101 JQE101 KAA101 KJW101 KTS101 LDO101 LNK101 LXG101 MHC101 MQY101 NAU101 NKQ101 NUM101 OEI101 OOE101 OYA101 PHW101 PRS101 QBO101 QLK101 QVG101 RFC101 ROY101 RYU101 SIQ101 SSM101 TCI101 TME101 TWA101 UFW101 UPS101 UZO101 VJK101 VTG101 WDC101 WMY101 WWU101 AG101 WMM102 WCQ102 VSU102 VIY102 UZC102 UPG102 UFK102 TVO102 TLS102 TBW102 SSA102 SIE102 RYI102 ROM102 REQ102 QUU102 QKY102 QBC102 PRG102 PHK102 OXO102 ONS102 ODW102 NUA102 NKE102 NAI102 MQM102 MGQ102 LWU102 LMY102 LDC102 KTG102 KJK102 JZO102 JPS102 JFW102 IWA102 IME102 ICI102 HSM102 HIQ102 GYU102 GOY102 GFC102 FVG102 FLK102 FBO102 ERS102 EHW102 DYA102 DOE102 DEI102 CUM102 CKQ102 CAU102 BQY102 BHC102 AXG102 ANK102 ADO102 TS102 JW102 AA102 WWI102 JW98:JW100 TS98:TS100 ADO98:ADO100 ANK98:ANK100 AXG98:AXG100 BHC98:BHC100 BQY98:BQY100 CAU98:CAU100 CKQ98:CKQ100 CUM98:CUM100 DEI98:DEI100 DOE98:DOE100 DYA98:DYA100 EHW98:EHW100 ERS98:ERS100 FBO98:FBO100 FLK98:FLK100 FVG98:FVG100 GFC98:GFC100 GOY98:GOY100 GYU98:GYU100 HIQ98:HIQ100 HSM98:HSM100 ICI98:ICI100 IME98:IME100 IWA98:IWA100 JFW98:JFW100 JPS98:JPS100 JZO98:JZO100 KJK98:KJK100 KTG98:KTG100 LDC98:LDC100 LMY98:LMY100 LWU98:LWU100 MGQ98:MGQ100 MQM98:MQM100 NAI98:NAI100 NKE98:NKE100 NUA98:NUA100 ODW98:ODW100 ONS98:ONS100 OXO98:OXO100 PHK98:PHK100 PRG98:PRG100 QBC98:QBC100 QKY98:QKY100 QUU98:QUU100 REQ98:REQ100 ROM98:ROM100 RYI98:RYI100 SIE98:SIE100 SSA98:SSA100 TBW98:TBW100 TLS98:TLS100 TVO98:TVO100 UFK98:UFK100 UPG98:UPG100 UZC98:UZC100 VIY98:VIY100 VSU98:VSU100 WCQ98:WCQ100 WMM98:WMM100 WWI98:WWI100 WMY107 WWU107 KI107 UE107 AEA107 ANW107 AXS107 BHO107 BRK107 CBG107 CLC107 CUY107 DEU107 DOQ107 DYM107 EII107 ESE107 FCA107 FLW107 FVS107 GFO107 GPK107 GZG107 HJC107 HSY107 ICU107 IMQ107 IWM107 JGI107 JQE107 KAA107 KJW107 KTS107 LDO107 LNK107 LXG107 MHC107 MQY107 NAU107 NKQ107 NUM107 OEI107 OOE107 OYA107 PHW107 PRS107 QBO107 QLK107 QVG107 RFC107 ROY107 RYU107 SIQ107 SSM107 TCI107 TME107 TWA107 UFW107 UPS107 UZO107 VJK107 VTG107 WDC107 AA104:AA105 WCQ104:WCQ105 VSU104:VSU105 VIY104:VIY105 UZC104:UZC105 UPG104:UPG105 UFK104:UFK105 TVO104:TVO105 TLS104:TLS105 TBW104:TBW105 SSA104:SSA105 SIE104:SIE105 RYI104:RYI105 ROM104:ROM105 REQ104:REQ105 QUU104:QUU105 QKY104:QKY105 QBC104:QBC105 PRG104:PRG105 PHK104:PHK105 OXO104:OXO105 ONS104:ONS105 ODW104:ODW105 NUA104:NUA105 NKE104:NKE105 NAI104:NAI105 MQM104:MQM105 MGQ104:MGQ105 LWU104:LWU105 LMY104:LMY105 LDC104:LDC105 KTG104:KTG105 KJK104:KJK105 JZO104:JZO105 JPS104:JPS105 JFW104:JFW105 IWA104:IWA105 IME104:IME105 ICI104:ICI105 HSM104:HSM105 HIQ104:HIQ105 GYU104:GYU105 GOY104:GOY105 GFC104:GFC105 FVG104:FVG105 FLK104:FLK105 FBO104:FBO105 ERS104:ERS105 EHW104:EHW105 DYA104:DYA105 DOE104:DOE105 DEI104:DEI105 CUM104:CUM105 CKQ104:CKQ105 CAU104:CAU105 BQY104:BQY105 BHC104:BHC105 AXG104:AXG105 ANK104:ANK105 ADO104:ADO105 TS104:TS105 JW104:JW105 WWI104:WWI105 WMM104:WMM105 AG107 AA112 KI110 UE110 AEA110 ANW110 AXS110 BHO110 BRK110 CBG110 CLC110 CUY110 DEU110 DOQ110 DYM110 EII110 ESE110 FCA110 FLW110 FVS110 GFO110 GPK110 GZG110 HJC110 HSY110 ICU110 IMQ110 IWM110 JGI110 JQE110 KAA110 KJW110 KTS110 LDO110 LNK110 LXG110 MHC110 MQY110 NAU110 NKQ110 NUM110 OEI110 OOE110 OYA110 PHW110 PRS110 QBO110 QLK110 QVG110 RFC110 ROY110 RYU110 SIQ110 SSM110 TCI110 TME110 TWA110 UFW110 UPS110 UZO110 VJK110 VTG110 WDC110 WMY110 WWU110 KL110:KO110 UH110:UK110 AED110:AEG110 ANZ110:AOC110 AXV110:AXY110 BHR110:BHU110 BRN110:BRQ110 CBJ110:CBM110 CLF110:CLI110 CVB110:CVE110 DEX110:DFA110 DOT110:DOW110 DYP110:DYS110 EIL110:EIO110 ESH110:ESK110 FCD110:FCG110 FLZ110:FMC110 FVV110:FVY110 GFR110:GFU110 GPN110:GPQ110 GZJ110:GZM110 HJF110:HJI110 HTB110:HTE110 ICX110:IDA110 IMT110:IMW110 IWP110:IWS110 JGL110:JGO110 JQH110:JQK110 KAD110:KAG110 KJZ110:KKC110 KTV110:KTY110 LDR110:LDU110 LNN110:LNQ110 LXJ110:LXM110 MHF110:MHI110 MRB110:MRE110 NAX110:NBA110 NKT110:NKW110 NUP110:NUS110 OEL110:OEO110 OOH110:OOK110 OYD110:OYG110 PHZ110:PIC110 PRV110:PRY110 QBR110:QBU110 QLN110:QLQ110 QVJ110:QVM110 RFF110:RFI110 RPB110:RPE110 RYX110:RZA110 SIT110:SIW110 SSP110:SSS110 TCL110:TCO110 TMH110:TMK110 TWD110:TWG110 UFZ110:UGC110 UPV110:UPY110 UZR110:UZU110 VJN110:VJQ110 VTJ110:VTM110 WDF110:WDI110 WNB110:WNE110 WWX110:WXA110 AE110:AS110 AA9:AA100 AD108:AG109 AA108:AA109 WMP108:WMS109 WCT108:WCW109 VSX108:VTA109 VJB108:VJE109 UZF108:UZI109 UPJ108:UPM109 UFN108:UFQ109 TVR108:TVU109 TLV108:TLY109 TBZ108:TCC109 SSD108:SSG109 SIH108:SIK109 RYL108:RYO109 ROP108:ROS109 RET108:REW109 QUX108:QVA109 QLB108:QLE109 QBF108:QBI109 PRJ108:PRM109 PHN108:PHQ109 OXR108:OXU109 ONV108:ONY109 ODZ108:OEC109 NUD108:NUG109 NKH108:NKK109 NAL108:NAO109 MQP108:MQS109 MGT108:MGW109 LWX108:LXA109 LNB108:LNE109 LDF108:LDI109 KTJ108:KTM109 KJN108:KJQ109 JZR108:JZU109 JPV108:JPY109 JFZ108:JGC109 IWD108:IWG109 IMH108:IMK109 ICL108:ICO109 HSP108:HSS109 HIT108:HIW109 GYX108:GZA109 GPB108:GPE109 GFF108:GFI109 FVJ108:FVM109 FLN108:FLQ109 FBR108:FBU109 ERV108:ERY109 EHZ108:EIC109 DYD108:DYG109 DOH108:DOK109 DEL108:DEO109 CUP108:CUS109 CKT108:CKW109 CAX108:CBA109 BRB108:BRE109 BHF108:BHI109 AXJ108:AXM109 ANN108:ANQ109 ADR108:ADU109 TV108:TY109 JZ108:KC109 WWI108:WWI109 WMM108:WMM109 WCQ108:WCQ109 VSU108:VSU109 VIY108:VIY109 UZC108:UZC109 UPG108:UPG109 UFK108:UFK109 TVO108:TVO109 TLS108:TLS109 TBW108:TBW109 SSA108:SSA109 SIE108:SIE109 RYI108:RYI109 ROM108:ROM109 REQ108:REQ109 QUU108:QUU109 QKY108:QKY109 QBC108:QBC109 PRG108:PRG109 PHK108:PHK109 OXO108:OXO109 ONS108:ONS109 ODW108:ODW109 NUA108:NUA109 NKE108:NKE109 NAI108:NAI109 MQM108:MQM109 MGQ108:MGQ109 LWU108:LWU109 LMY108:LMY109 LDC108:LDC109 KTG108:KTG109 KJK108:KJK109 JZO108:JZO109 JPS108:JPS109 JFW108:JFW109 IWA108:IWA109 IME108:IME109 ICI108:ICI109 HSM108:HSM109 HIQ108:HIQ109 GYU108:GYU109 GOY108:GOY109 GFC108:GFC109 FVG108:FVG109 FLK108:FLK109 FBO108:FBO109 ERS108:ERS109 EHW108:EHW109 DYA108:DYA109 DOE108:DOE109 DEI108:DEI109 CUM108:CUM109 CKQ108:CKQ109 CAU108:CAU109 BQY108:BQY109 BHC108:BHC109 AXG108:AXG109 ANK108:ANK109 ADO108:ADO109 TS108:TS109 JW108:JW109 WWL108:WWO109" xr:uid="{82A329FA-EAF9-4D1A-BD93-7D2DBD7D4BC6}">
      <formula1>Y9*Z9</formula1>
    </dataValidation>
    <dataValidation type="list" allowBlank="1" showInputMessage="1" showErrorMessage="1" sqref="R9:R52 JZ95 TV95 ADR95 ANN95 AXJ95 BHF95 BRB95 CAX95 CKT95 CUP95 DEL95 DOH95 DYD95 EHZ95 ERV95 FBR95 FLN95 FVJ95 GFF95 GPB95 GYX95 HIT95 HSP95 ICL95 IMH95 IWD95 JFZ95 JPV95 JZR95 KJN95 KTJ95 LDF95 LNB95 LWX95 MGT95 MQP95 NAL95 NKH95 NUD95 ODZ95 ONV95 OXR95 PHN95 PRJ95 QBF95 QLB95 QUX95 RET95 ROP95 RYL95 SIH95 SSD95 TBZ95 TLV95 TVR95 UFN95 UPJ95 UZF95 VJB95 VSX95 WCT95 WMP95 WWL95 Y101:AD101 UB101 ADX101 ANT101 AXP101 BHL101 BRH101 CBD101 CKZ101 CUV101 DER101 DON101 DYJ101 EIF101 ESB101 FBX101 FLT101 FVP101 GFL101 GPH101 GZD101 HIZ101 HSV101 ICR101 IMN101 IWJ101 JGF101 JQB101 JZX101 KJT101 KTP101 LDL101 LNH101 LXD101 MGZ101 MQV101 NAR101 NKN101 NUJ101 OEF101 OOB101 OXX101 PHT101 PRP101 QBL101 QLH101 QVD101 REZ101 ROV101 RYR101 SIN101 SSJ101 TCF101 TMB101 TVX101 UFT101 UPP101 UZL101 VJH101 VTD101 WCZ101 WMV101 WWR101 KF101 WMJ98:WMJ100 WCN98:WCN100 VSR98:VSR100 VIV98:VIV100 UYZ98:UYZ100 UPD98:UPD100 UFH98:UFH100 TVL98:TVL100 TLP98:TLP100 TBT98:TBT100 SRX98:SRX100 SIB98:SIB100 RYF98:RYF100 ROJ98:ROJ100 REN98:REN100 QUR98:QUR100 QKV98:QKV100 QAZ98:QAZ100 PRD98:PRD100 PHH98:PHH100 OXL98:OXL100 ONP98:ONP100 ODT98:ODT100 NTX98:NTX100 NKB98:NKB100 NAF98:NAF100 MQJ98:MQJ100 MGN98:MGN100 LWR98:LWR100 LMV98:LMV100 LCZ98:LCZ100 KTD98:KTD100 KJH98:KJH100 JZL98:JZL100 JPP98:JPP100 JFT98:JFT100 IVX98:IVX100 IMB98:IMB100 ICF98:ICF100 HSJ98:HSJ100 HIN98:HIN100 GYR98:GYR100 GOV98:GOV100 GEZ98:GEZ100 FVD98:FVD100 FLH98:FLH100 FBL98:FBL100 ERP98:ERP100 EHT98:EHT100 DXX98:DXX100 DOB98:DOB100 DEF98:DEF100 CUJ98:CUJ100 CKN98:CKN100 CAR98:CAR100 BQV98:BQV100 BGZ98:BGZ100 AXD98:AXD100 ANH98:ANH100 ADL98:ADL100 TP98:TP100 JT98:JT100 WWF98:WWF100 WWL107:WWR107 WMP107:WMV107 WCT107:WCZ107 VSX107:VTD107 VJB107:VJH107 UZF107:UZL107 UPJ107:UPP107 UFN107:UFT107 TVR107:TVX107 TLV107:TMB107 TBZ107:TCF107 SSD107:SSJ107 SIH107:SIN107 RYL107:RYR107 ROP107:ROV107 RET107:REZ107 QUX107:QVD107 QLB107:QLH107 QBF107:QBL107 PRJ107:PRP107 PHN107:PHT107 OXR107:OXX107 ONV107:OOB107 ODZ107:OEF107 NUD107:NUJ107 NKH107:NKN107 NAL107:NAR107 MQP107:MQV107 MGT107:MGZ107 LWX107:LXD107 LNB107:LNH107 LDF107:LDL107 KTJ107:KTP107 KJN107:KJT107 JZR107:JZX107 JPV107:JQB107 JFZ107:JGF107 IWD107:IWJ107 IMH107:IMN107 ICL107:ICR107 HSP107:HSV107 HIT107:HIZ107 GYX107:GZD107 GPB107:GPH107 GFF107:GFL107 FVJ107:FVP107 FLN107:FLT107 FBR107:FBX107 ERV107:ESB107 EHZ107:EIF107 DYD107:DYJ107 DOH107:DON107 DEL107:DER107 CUP107:CUV107 CKT107:CKZ107 CAX107:CBD107 BRB107:BRH107 BHF107:BHL107 AXJ107:AXP107 ANN107:ANT107 ADR107:ADX107 TV107:UB107 JZ107:KF107 Y107:AD107 Y110:AD110 JZ110:KF110 TJ102:TP110 TV110:UB110 ADF102:ADL110 ADR110:ADX110 ANB102:ANH110 ANN110:ANT110 AWX102:AXD110 AXJ110:AXP110 BGT102:BGZ110 BHF110:BHL110 BQP102:BQV110 BRB110:BRH110 CAL102:CAR110 CAX110:CBD110 CKH102:CKN110 CKT110:CKZ110 CUD102:CUJ110 CUP110:CUV110 DDZ102:DEF110 DEL110:DER110 DNV102:DOB110 DOH110:DON110 DXR102:DXX110 DYD110:DYJ110 EHN102:EHT110 EHZ110:EIF110 ERJ102:ERP110 ERV110:ESB110 FBF102:FBL110 FBR110:FBX110 FLB102:FLH110 FLN110:FLT110 FUX102:FVD110 FVJ110:FVP110 GET102:GEZ110 GFF110:GFL110 GOP102:GOV110 GPB110:GPH110 GYL102:GYR110 GYX110:GZD110 HIH102:HIN110 HIT110:HIZ110 HSD102:HSJ110 HSP110:HSV110 IBZ102:ICF110 ICL110:ICR110 ILV102:IMB110 IMH110:IMN110 IVR102:IVX110 IWD110:IWJ110 JFN102:JFT110 JFZ110:JGF110 JPJ102:JPP110 JPV110:JQB110 JZF102:JZL110 JZR110:JZX110 KJB102:KJH110 KJN110:KJT110 KSX102:KTD110 KTJ110:KTP110 LCT102:LCZ110 LDF110:LDL110 LMP102:LMV110 LNB110:LNH110 LWL102:LWR110 LWX110:LXD110 MGH102:MGN110 MGT110:MGZ110 MQD102:MQJ110 MQP110:MQV110 MZZ102:NAF110 NAL110:NAR110 NJV102:NKB110 NKH110:NKN110 NTR102:NTX110 NUD110:NUJ110 ODN102:ODT110 ODZ110:OEF110 ONJ102:ONP110 ONV110:OOB110 OXF102:OXL110 OXR110:OXX110 PHB102:PHH110 PHN110:PHT110 PQX102:PRD110 PRJ110:PRP110 QAT102:QAZ110 QBF110:QBL110 QKP102:QKV110 QLB110:QLH110 QUL102:QUR110 QUX110:QVD110 REH102:REN110 RET110:REZ110 ROD102:ROJ110 ROP110:ROV110 RXZ102:RYF110 RYL110:RYR110 SHV102:SIB110 SIH110:SIN110 SRR102:SRX110 SSD110:SSJ110 TBN102:TBT110 TBZ110:TCF110 TLJ102:TLP110 TLV110:TMB110 TVF102:TVL110 TVR110:TVX110 UFB102:UFH110 UFN110:UFT110 UOX102:UPD110 UPJ110:UPP110 UYT102:UYZ110 UZF110:UZL110 VIP102:VIV110 VJB110:VJH110 VSL102:VSR110 VSX110:VTD110 WCH102:WCN110 WCT110:WCZ110 WMD102:WMJ110 WMP110:WMV110 WVZ102:WWF110 WWL110:WWR110 JN102:JT110 R53:X110 R112:X112" xr:uid="{1BFE1B42-6DA8-4D7F-A1F8-95E5E5D617A9}">
      <formula1>НДС</formula1>
    </dataValidation>
    <dataValidation type="custom" allowBlank="1" showInputMessage="1" showErrorMessage="1" sqref="KV110:LA110 UR110:UW110 AEN110:AES110 AOJ110:AOO110 AYF110:AYK110 BIB110:BIG110 BRX110:BSC110 CBT110:CBY110 CLP110:CLU110 CVL110:CVQ110 DFH110:DFM110 DPD110:DPI110 DYZ110:DZE110 EIV110:EJA110 ESR110:ESW110 FCN110:FCS110 FMJ110:FMO110 FWF110:FWK110 GGB110:GGG110 GPX110:GQC110 GZT110:GZY110 HJP110:HJU110 HTL110:HTQ110 IDH110:IDM110 IND110:INI110 IWZ110:IXE110 JGV110:JHA110 JQR110:JQW110 KAN110:KAS110 KKJ110:KKO110 KUF110:KUK110 LEB110:LEG110 LNX110:LOC110 LXT110:LXY110 MHP110:MHU110 MRL110:MRQ110 NBH110:NBM110 NLD110:NLI110 NUZ110:NVE110 OEV110:OFA110 OOR110:OOW110 OYN110:OYS110 PIJ110:PIO110 PSF110:PSK110 QCB110:QCG110 QLX110:QMC110 QVT110:QVY110 RFP110:RFU110 RPL110:RPQ110 RZH110:RZM110 SJD110:SJI110 SSZ110:STE110 TCV110:TDA110 TMR110:TMW110 TWN110:TWS110 UGJ110:UGO110 UQF110:UQK110 VAB110:VAG110 VJX110:VKC110 VTT110:VTY110 WDP110:WDU110 WNL110:WNQ110 WXH110:WXM110 WWV108:WXA109 WMZ108:WNE109 WDD108:WDI109 VTH108:VTM109 VJL108:VJQ109 UZP108:UZU109 UPT108:UPY109 UFX108:UGC109 TWB108:TWG109 TMF108:TMK109 TCJ108:TCO109 SSN108:SSS109 SIR108:SIW109 RYV108:RZA109 ROZ108:RPE109 RFD108:RFI109 QVH108:QVM109 QLL108:QLQ109 QBP108:QBU109 PRT108:PRY109 PHX108:PIC109 OYB108:OYG109 OOF108:OOK109 OEJ108:OEO109 NUN108:NUS109 NKR108:NKW109 NAV108:NBA109 MQZ108:MRE109 MHD108:MHI109 LXH108:LXM109 LNL108:LNQ109 LDP108:LDU109 KTT108:KTY109 KJX108:KKC109 KAB108:KAG109 JQF108:JQK109 JGJ108:JGO109 IWN108:IWS109 IMR108:IMW109 ICV108:IDA109 HSZ108:HTE109 HJD108:HJI109 GZH108:GZM109 GPL108:GPQ109 GFP108:GFU109 FVT108:FVY109 FLX108:FMC109 FCB108:FCG109 ESF108:ESK109 EIJ108:EIO109 DYN108:DYS109 DOR108:DOW109 DEV108:DFA109 CUZ108:CVE109 CLD108:CLI109 CBH108:CBM109 BRL108:BRQ109 BHP108:BHU109 AXT108:AXY109 ANX108:AOC109 AEB108:AEG109 UF108:UK109 KJ108:KO109 AN108:AS109" xr:uid="{6994C893-7E5E-4214-A39B-E084FD2C0A70}">
      <formula1>AC108*AD108</formula1>
    </dataValidation>
    <dataValidation type="custom" allowBlank="1" showInputMessage="1" showErrorMessage="1" sqref="AZ110:BE110" xr:uid="{0206C4D9-1D22-4259-AC68-1E67C81846D1}">
      <formula1>AC110*AD110</formula1>
    </dataValidation>
    <dataValidation type="custom" allowBlank="1" showInputMessage="1" showErrorMessage="1" sqref="KP110:KU110 UL110:UQ110 AEH110:AEM110 AOD110:AOI110 AXZ110:AYE110 BHV110:BIA110 BRR110:BRW110 CBN110:CBS110 CLJ110:CLO110 CVF110:CVK110 DFB110:DFG110 DOX110:DPC110 DYT110:DYY110 EIP110:EIU110 ESL110:ESQ110 FCH110:FCM110 FMD110:FMI110 FVZ110:FWE110 GFV110:GGA110 GPR110:GPW110 GZN110:GZS110 HJJ110:HJO110 HTF110:HTK110 IDB110:IDG110 IMX110:INC110 IWT110:IWY110 JGP110:JGU110 JQL110:JQQ110 KAH110:KAM110 KKD110:KKI110 KTZ110:KUE110 LDV110:LEA110 LNR110:LNW110 LXN110:LXS110 MHJ110:MHO110 MRF110:MRK110 NBB110:NBG110 NKX110:NLC110 NUT110:NUY110 OEP110:OEU110 OOL110:OOQ110 OYH110:OYM110 PID110:PII110 PRZ110:PSE110 QBV110:QCA110 QLR110:QLW110 QVN110:QVS110 RFJ110:RFO110 RPF110:RPK110 RZB110:RZG110 SIX110:SJC110 SST110:SSY110 TCP110:TCU110 TML110:TMQ110 TWH110:TWM110 UGD110:UGI110 UPZ110:UQE110 UZV110:VAA110 VJR110:VJW110 VTN110:VTS110 WDJ110:WDO110 WNF110:WNK110 WXB110:WXG110 WWP108:WWU109 WMT108:WMY109 WCX108:WDC109 VTB108:VTG109 VJF108:VJK109 UZJ108:UZO109 UPN108:UPS109 UFR108:UFW109 TVV108:TWA109 TLZ108:TME109 TCD108:TCI109 SSH108:SSM109 SIL108:SIQ109 RYP108:RYU109 ROT108:ROY109 REX108:RFC109 QVB108:QVG109 QLF108:QLK109 QBJ108:QBO109 PRN108:PRS109 PHR108:PHW109 OXV108:OYA109 ONZ108:OOE109 OED108:OEI109 NUH108:NUM109 NKL108:NKQ109 NAP108:NAU109 MQT108:MQY109 MGX108:MHC109 LXB108:LXG109 LNF108:LNK109 LDJ108:LDO109 KTN108:KTS109 KJR108:KJW109 JZV108:KAA109 JPZ108:JQE109 JGD108:JGI109 IWH108:IWM109 IML108:IMQ109 ICP108:ICU109 HST108:HSY109 HIX108:HJC109 GZB108:GZG109 GPF108:GPK109 GFJ108:GFO109 FVN108:FVS109 FLR108:FLW109 FBV108:FCA109 ERZ108:ESE109 EID108:EII109 DYH108:DYM109 DOL108:DOQ109 DEP108:DEU109 CUT108:CUY109 CKX108:CLC109 CBB108:CBG109 BRF108:BRK109 BHJ108:BHO109 AXN108:AXS109 ANR108:ANW109 ADV108:AEA109 TZ108:UE109 KD108:KI109 AH108:AM109" xr:uid="{F2C651FA-8E49-48F9-9317-5F4B463F43C2}">
      <formula1>AC108*AD108</formula1>
    </dataValidation>
    <dataValidation type="custom" allowBlank="1" showInputMessage="1" showErrorMessage="1" sqref="AT110:AY110" xr:uid="{E8BB0FC6-D19D-4CB3-BD1F-3D564A1CF47E}">
      <formula1>AC110*AD110</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B6"/>
  <sheetViews>
    <sheetView workbookViewId="0">
      <selection activeCell="B6" sqref="B6"/>
    </sheetView>
  </sheetViews>
  <sheetFormatPr defaultRowHeight="14.4" x14ac:dyDescent="0.3"/>
  <cols>
    <col min="2" max="2" width="18.6640625" customWidth="1"/>
  </cols>
  <sheetData>
    <row r="3" spans="2:2" x14ac:dyDescent="0.3">
      <c r="B3" t="s">
        <v>838</v>
      </c>
    </row>
    <row r="4" spans="2:2" x14ac:dyDescent="0.3">
      <c r="B4" t="s">
        <v>839</v>
      </c>
    </row>
    <row r="5" spans="2:2" x14ac:dyDescent="0.3">
      <c r="B5" t="s">
        <v>841</v>
      </c>
    </row>
    <row r="6" spans="2:2" x14ac:dyDescent="0.3">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B5"/>
  <sheetViews>
    <sheetView workbookViewId="0">
      <selection activeCell="B5" sqref="B5"/>
    </sheetView>
  </sheetViews>
  <sheetFormatPr defaultRowHeight="14.4" x14ac:dyDescent="0.3"/>
  <cols>
    <col min="2" max="2" width="21" customWidth="1"/>
  </cols>
  <sheetData>
    <row r="3" spans="2:2" x14ac:dyDescent="0.3">
      <c r="B3" t="s">
        <v>839</v>
      </c>
    </row>
    <row r="4" spans="2:2" x14ac:dyDescent="0.3">
      <c r="B4" t="s">
        <v>841</v>
      </c>
    </row>
    <row r="5" spans="2:2" x14ac:dyDescent="0.3">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B4"/>
  <sheetViews>
    <sheetView workbookViewId="0">
      <selection activeCell="D7" sqref="D7"/>
    </sheetView>
  </sheetViews>
  <sheetFormatPr defaultRowHeight="14.4" x14ac:dyDescent="0.3"/>
  <cols>
    <col min="2" max="2" width="11.88671875" customWidth="1"/>
  </cols>
  <sheetData>
    <row r="3" spans="2:2" x14ac:dyDescent="0.3">
      <c r="B3" t="s">
        <v>842</v>
      </c>
    </row>
    <row r="4" spans="2:2" x14ac:dyDescent="0.3">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35"/>
  <sheetViews>
    <sheetView topLeftCell="A337" workbookViewId="0">
      <selection activeCell="A363" sqref="A363"/>
    </sheetView>
  </sheetViews>
  <sheetFormatPr defaultRowHeight="14.4" x14ac:dyDescent="0.3"/>
  <cols>
    <col min="1" max="1" width="59.109375" style="14" bestFit="1" customWidth="1"/>
  </cols>
  <sheetData>
    <row r="1" spans="1:14" x14ac:dyDescent="0.3">
      <c r="A1"/>
    </row>
    <row r="2" spans="1:14" ht="15" thickBot="1" x14ac:dyDescent="0.35">
      <c r="A2" s="209" t="s">
        <v>847</v>
      </c>
      <c r="B2" s="209"/>
      <c r="C2" s="209"/>
      <c r="D2" s="209"/>
      <c r="E2" s="209"/>
      <c r="F2" s="209"/>
      <c r="G2" s="209"/>
      <c r="H2" s="209"/>
      <c r="I2" s="209"/>
      <c r="J2" s="209"/>
      <c r="K2" s="209"/>
      <c r="L2" s="209"/>
      <c r="M2" s="209"/>
      <c r="N2" s="209"/>
    </row>
    <row r="3" spans="1:14" ht="15" thickBot="1" x14ac:dyDescent="0.35">
      <c r="A3" s="15" t="s">
        <v>848</v>
      </c>
    </row>
    <row r="4" spans="1:14" x14ac:dyDescent="0.3">
      <c r="A4" s="14" t="s">
        <v>924</v>
      </c>
    </row>
    <row r="5" spans="1:14" x14ac:dyDescent="0.3">
      <c r="A5" s="14" t="s">
        <v>925</v>
      </c>
    </row>
    <row r="6" spans="1:14" x14ac:dyDescent="0.3">
      <c r="A6" s="14" t="s">
        <v>926</v>
      </c>
    </row>
    <row r="7" spans="1:14" x14ac:dyDescent="0.3">
      <c r="A7" s="14" t="s">
        <v>927</v>
      </c>
    </row>
    <row r="8" spans="1:14" x14ac:dyDescent="0.3">
      <c r="A8" s="14" t="s">
        <v>928</v>
      </c>
    </row>
    <row r="9" spans="1:14" x14ac:dyDescent="0.3">
      <c r="A9" s="14" t="s">
        <v>929</v>
      </c>
    </row>
    <row r="10" spans="1:14" x14ac:dyDescent="0.3">
      <c r="A10" s="14" t="s">
        <v>930</v>
      </c>
    </row>
    <row r="11" spans="1:14" x14ac:dyDescent="0.3">
      <c r="A11" s="14" t="s">
        <v>931</v>
      </c>
    </row>
    <row r="12" spans="1:14" x14ac:dyDescent="0.3">
      <c r="A12" s="14" t="s">
        <v>932</v>
      </c>
    </row>
    <row r="13" spans="1:14" x14ac:dyDescent="0.3">
      <c r="A13" s="14" t="s">
        <v>933</v>
      </c>
    </row>
    <row r="14" spans="1:14" x14ac:dyDescent="0.3">
      <c r="A14" s="14" t="s">
        <v>934</v>
      </c>
    </row>
    <row r="15" spans="1:14" x14ac:dyDescent="0.3">
      <c r="A15" s="14" t="s">
        <v>935</v>
      </c>
    </row>
    <row r="16" spans="1:14" x14ac:dyDescent="0.3">
      <c r="A16" s="14" t="s">
        <v>936</v>
      </c>
    </row>
    <row r="17" spans="1:1" x14ac:dyDescent="0.3">
      <c r="A17" s="14" t="s">
        <v>937</v>
      </c>
    </row>
    <row r="18" spans="1:1" x14ac:dyDescent="0.3">
      <c r="A18" s="14" t="s">
        <v>938</v>
      </c>
    </row>
    <row r="19" spans="1:1" x14ac:dyDescent="0.3">
      <c r="A19" s="14" t="s">
        <v>939</v>
      </c>
    </row>
    <row r="20" spans="1:1" x14ac:dyDescent="0.3">
      <c r="A20" s="14" t="s">
        <v>940</v>
      </c>
    </row>
    <row r="21" spans="1:1" x14ac:dyDescent="0.3">
      <c r="A21" s="14" t="s">
        <v>941</v>
      </c>
    </row>
    <row r="22" spans="1:1" x14ac:dyDescent="0.3">
      <c r="A22" s="14" t="s">
        <v>942</v>
      </c>
    </row>
    <row r="23" spans="1:1" x14ac:dyDescent="0.3">
      <c r="A23" s="14" t="s">
        <v>943</v>
      </c>
    </row>
    <row r="24" spans="1:1" x14ac:dyDescent="0.3">
      <c r="A24" s="14" t="s">
        <v>944</v>
      </c>
    </row>
    <row r="25" spans="1:1" x14ac:dyDescent="0.3">
      <c r="A25" s="14" t="s">
        <v>945</v>
      </c>
    </row>
    <row r="26" spans="1:1" x14ac:dyDescent="0.3">
      <c r="A26" s="14" t="s">
        <v>946</v>
      </c>
    </row>
    <row r="27" spans="1:1" x14ac:dyDescent="0.3">
      <c r="A27" s="14" t="s">
        <v>947</v>
      </c>
    </row>
    <row r="28" spans="1:1" x14ac:dyDescent="0.3">
      <c r="A28" s="14" t="s">
        <v>948</v>
      </c>
    </row>
    <row r="29" spans="1:1" x14ac:dyDescent="0.3">
      <c r="A29" s="14" t="s">
        <v>949</v>
      </c>
    </row>
    <row r="30" spans="1:1" x14ac:dyDescent="0.3">
      <c r="A30" s="14" t="s">
        <v>950</v>
      </c>
    </row>
    <row r="31" spans="1:1" x14ac:dyDescent="0.3">
      <c r="A31" s="14" t="s">
        <v>951</v>
      </c>
    </row>
    <row r="32" spans="1:1" x14ac:dyDescent="0.3">
      <c r="A32" s="14" t="s">
        <v>952</v>
      </c>
    </row>
    <row r="33" spans="1:1" x14ac:dyDescent="0.3">
      <c r="A33" s="14" t="s">
        <v>953</v>
      </c>
    </row>
    <row r="34" spans="1:1" x14ac:dyDescent="0.3">
      <c r="A34" s="14" t="s">
        <v>954</v>
      </c>
    </row>
    <row r="35" spans="1:1" x14ac:dyDescent="0.3">
      <c r="A35" s="14" t="s">
        <v>955</v>
      </c>
    </row>
    <row r="36" spans="1:1" x14ac:dyDescent="0.3">
      <c r="A36" s="14" t="s">
        <v>956</v>
      </c>
    </row>
    <row r="37" spans="1:1" x14ac:dyDescent="0.3">
      <c r="A37" s="14" t="s">
        <v>957</v>
      </c>
    </row>
    <row r="38" spans="1:1" x14ac:dyDescent="0.3">
      <c r="A38" s="14" t="s">
        <v>958</v>
      </c>
    </row>
    <row r="39" spans="1:1" x14ac:dyDescent="0.3">
      <c r="A39" s="14" t="s">
        <v>959</v>
      </c>
    </row>
    <row r="40" spans="1:1" x14ac:dyDescent="0.3">
      <c r="A40" s="14" t="s">
        <v>960</v>
      </c>
    </row>
    <row r="41" spans="1:1" x14ac:dyDescent="0.3">
      <c r="A41" s="14" t="s">
        <v>961</v>
      </c>
    </row>
    <row r="42" spans="1:1" x14ac:dyDescent="0.3">
      <c r="A42" s="14" t="s">
        <v>962</v>
      </c>
    </row>
    <row r="43" spans="1:1" x14ac:dyDescent="0.3">
      <c r="A43" s="14" t="s">
        <v>963</v>
      </c>
    </row>
    <row r="44" spans="1:1" x14ac:dyDescent="0.3">
      <c r="A44" s="14" t="s">
        <v>964</v>
      </c>
    </row>
    <row r="45" spans="1:1" x14ac:dyDescent="0.3">
      <c r="A45" s="14" t="s">
        <v>965</v>
      </c>
    </row>
    <row r="46" spans="1:1" x14ac:dyDescent="0.3">
      <c r="A46" s="14" t="s">
        <v>966</v>
      </c>
    </row>
    <row r="47" spans="1:1" x14ac:dyDescent="0.3">
      <c r="A47" s="14" t="s">
        <v>967</v>
      </c>
    </row>
    <row r="48" spans="1:1" x14ac:dyDescent="0.3">
      <c r="A48" s="14" t="s">
        <v>968</v>
      </c>
    </row>
    <row r="49" spans="1:1" x14ac:dyDescent="0.3">
      <c r="A49" s="14" t="s">
        <v>969</v>
      </c>
    </row>
    <row r="50" spans="1:1" x14ac:dyDescent="0.3">
      <c r="A50" s="14" t="s">
        <v>970</v>
      </c>
    </row>
    <row r="51" spans="1:1" x14ac:dyDescent="0.3">
      <c r="A51" s="14" t="s">
        <v>971</v>
      </c>
    </row>
    <row r="52" spans="1:1" x14ac:dyDescent="0.3">
      <c r="A52" s="14" t="s">
        <v>972</v>
      </c>
    </row>
    <row r="53" spans="1:1" x14ac:dyDescent="0.3">
      <c r="A53" s="14" t="s">
        <v>973</v>
      </c>
    </row>
    <row r="54" spans="1:1" x14ac:dyDescent="0.3">
      <c r="A54" s="14" t="s">
        <v>974</v>
      </c>
    </row>
    <row r="55" spans="1:1" x14ac:dyDescent="0.3">
      <c r="A55" s="14" t="s">
        <v>975</v>
      </c>
    </row>
    <row r="56" spans="1:1" x14ac:dyDescent="0.3">
      <c r="A56" s="14" t="s">
        <v>976</v>
      </c>
    </row>
    <row r="57" spans="1:1" x14ac:dyDescent="0.3">
      <c r="A57" s="14" t="s">
        <v>977</v>
      </c>
    </row>
    <row r="58" spans="1:1" x14ac:dyDescent="0.3">
      <c r="A58" s="14" t="s">
        <v>978</v>
      </c>
    </row>
    <row r="59" spans="1:1" x14ac:dyDescent="0.3">
      <c r="A59" s="14" t="s">
        <v>979</v>
      </c>
    </row>
    <row r="60" spans="1:1" x14ac:dyDescent="0.3">
      <c r="A60" s="14" t="s">
        <v>980</v>
      </c>
    </row>
    <row r="61" spans="1:1" x14ac:dyDescent="0.3">
      <c r="A61" s="14" t="s">
        <v>981</v>
      </c>
    </row>
    <row r="62" spans="1:1" x14ac:dyDescent="0.3">
      <c r="A62" s="14" t="s">
        <v>982</v>
      </c>
    </row>
    <row r="63" spans="1:1" x14ac:dyDescent="0.3">
      <c r="A63" s="14" t="s">
        <v>983</v>
      </c>
    </row>
    <row r="64" spans="1:1" x14ac:dyDescent="0.3">
      <c r="A64" s="14" t="s">
        <v>984</v>
      </c>
    </row>
    <row r="65" spans="1:1" x14ac:dyDescent="0.3">
      <c r="A65" s="14" t="s">
        <v>985</v>
      </c>
    </row>
    <row r="66" spans="1:1" x14ac:dyDescent="0.3">
      <c r="A66" s="14" t="s">
        <v>986</v>
      </c>
    </row>
    <row r="67" spans="1:1" x14ac:dyDescent="0.3">
      <c r="A67" s="14" t="s">
        <v>987</v>
      </c>
    </row>
    <row r="68" spans="1:1" x14ac:dyDescent="0.3">
      <c r="A68" s="14" t="s">
        <v>988</v>
      </c>
    </row>
    <row r="69" spans="1:1" x14ac:dyDescent="0.3">
      <c r="A69" s="14" t="s">
        <v>989</v>
      </c>
    </row>
    <row r="70" spans="1:1" x14ac:dyDescent="0.3">
      <c r="A70" s="14" t="s">
        <v>990</v>
      </c>
    </row>
    <row r="71" spans="1:1" x14ac:dyDescent="0.3">
      <c r="A71" s="14" t="s">
        <v>991</v>
      </c>
    </row>
    <row r="72" spans="1:1" x14ac:dyDescent="0.3">
      <c r="A72" s="14" t="s">
        <v>992</v>
      </c>
    </row>
    <row r="73" spans="1:1" x14ac:dyDescent="0.3">
      <c r="A73" s="14" t="s">
        <v>993</v>
      </c>
    </row>
    <row r="74" spans="1:1" x14ac:dyDescent="0.3">
      <c r="A74" s="14" t="s">
        <v>994</v>
      </c>
    </row>
    <row r="75" spans="1:1" x14ac:dyDescent="0.3">
      <c r="A75" s="14" t="s">
        <v>995</v>
      </c>
    </row>
    <row r="76" spans="1:1" x14ac:dyDescent="0.3">
      <c r="A76" s="14" t="s">
        <v>996</v>
      </c>
    </row>
    <row r="77" spans="1:1" x14ac:dyDescent="0.3">
      <c r="A77" s="14" t="s">
        <v>997</v>
      </c>
    </row>
    <row r="78" spans="1:1" x14ac:dyDescent="0.3">
      <c r="A78" s="14" t="s">
        <v>998</v>
      </c>
    </row>
    <row r="79" spans="1:1" x14ac:dyDescent="0.3">
      <c r="A79" s="14" t="s">
        <v>999</v>
      </c>
    </row>
    <row r="80" spans="1:1" x14ac:dyDescent="0.3">
      <c r="A80" s="14" t="s">
        <v>1000</v>
      </c>
    </row>
    <row r="81" spans="1:1" x14ac:dyDescent="0.3">
      <c r="A81" s="14" t="s">
        <v>1001</v>
      </c>
    </row>
    <row r="82" spans="1:1" x14ac:dyDescent="0.3">
      <c r="A82" s="14" t="s">
        <v>1002</v>
      </c>
    </row>
    <row r="83" spans="1:1" x14ac:dyDescent="0.3">
      <c r="A83" s="14" t="s">
        <v>1003</v>
      </c>
    </row>
    <row r="84" spans="1:1" x14ac:dyDescent="0.3">
      <c r="A84" s="14" t="s">
        <v>1004</v>
      </c>
    </row>
    <row r="85" spans="1:1" x14ac:dyDescent="0.3">
      <c r="A85" s="14" t="s">
        <v>1005</v>
      </c>
    </row>
    <row r="86" spans="1:1" x14ac:dyDescent="0.3">
      <c r="A86" s="14" t="s">
        <v>1006</v>
      </c>
    </row>
    <row r="87" spans="1:1" x14ac:dyDescent="0.3">
      <c r="A87" s="14" t="s">
        <v>1007</v>
      </c>
    </row>
    <row r="88" spans="1:1" x14ac:dyDescent="0.3">
      <c r="A88" s="14" t="s">
        <v>1008</v>
      </c>
    </row>
    <row r="89" spans="1:1" x14ac:dyDescent="0.3">
      <c r="A89" s="14" t="s">
        <v>1009</v>
      </c>
    </row>
    <row r="90" spans="1:1" x14ac:dyDescent="0.3">
      <c r="A90" s="14" t="s">
        <v>1010</v>
      </c>
    </row>
    <row r="91" spans="1:1" x14ac:dyDescent="0.3">
      <c r="A91" s="14" t="s">
        <v>1011</v>
      </c>
    </row>
    <row r="92" spans="1:1" x14ac:dyDescent="0.3">
      <c r="A92" s="14" t="s">
        <v>1012</v>
      </c>
    </row>
    <row r="93" spans="1:1" x14ac:dyDescent="0.3">
      <c r="A93" s="14" t="s">
        <v>1013</v>
      </c>
    </row>
    <row r="94" spans="1:1" x14ac:dyDescent="0.3">
      <c r="A94" s="14" t="s">
        <v>1014</v>
      </c>
    </row>
    <row r="95" spans="1:1" x14ac:dyDescent="0.3">
      <c r="A95" s="14" t="s">
        <v>1015</v>
      </c>
    </row>
    <row r="96" spans="1:1" x14ac:dyDescent="0.3">
      <c r="A96" s="14" t="s">
        <v>1016</v>
      </c>
    </row>
    <row r="97" spans="1:1" x14ac:dyDescent="0.3">
      <c r="A97" s="14" t="s">
        <v>1017</v>
      </c>
    </row>
    <row r="98" spans="1:1" x14ac:dyDescent="0.3">
      <c r="A98" s="14" t="s">
        <v>1018</v>
      </c>
    </row>
    <row r="99" spans="1:1" x14ac:dyDescent="0.3">
      <c r="A99" s="14" t="s">
        <v>1019</v>
      </c>
    </row>
    <row r="100" spans="1:1" x14ac:dyDescent="0.3">
      <c r="A100" s="14" t="s">
        <v>1020</v>
      </c>
    </row>
    <row r="101" spans="1:1" x14ac:dyDescent="0.3">
      <c r="A101" s="14" t="s">
        <v>1021</v>
      </c>
    </row>
    <row r="102" spans="1:1" x14ac:dyDescent="0.3">
      <c r="A102" s="14" t="s">
        <v>1022</v>
      </c>
    </row>
    <row r="103" spans="1:1" x14ac:dyDescent="0.3">
      <c r="A103" s="14" t="s">
        <v>1023</v>
      </c>
    </row>
    <row r="104" spans="1:1" x14ac:dyDescent="0.3">
      <c r="A104" s="14" t="s">
        <v>1024</v>
      </c>
    </row>
    <row r="105" spans="1:1" x14ac:dyDescent="0.3">
      <c r="A105" s="14" t="s">
        <v>1025</v>
      </c>
    </row>
    <row r="106" spans="1:1" x14ac:dyDescent="0.3">
      <c r="A106" s="14" t="s">
        <v>1026</v>
      </c>
    </row>
    <row r="107" spans="1:1" x14ac:dyDescent="0.3">
      <c r="A107" s="14" t="s">
        <v>1027</v>
      </c>
    </row>
    <row r="108" spans="1:1" x14ac:dyDescent="0.3">
      <c r="A108" s="14" t="s">
        <v>1028</v>
      </c>
    </row>
    <row r="109" spans="1:1" x14ac:dyDescent="0.3">
      <c r="A109" s="14" t="s">
        <v>1029</v>
      </c>
    </row>
    <row r="110" spans="1:1" x14ac:dyDescent="0.3">
      <c r="A110" s="14" t="s">
        <v>1030</v>
      </c>
    </row>
    <row r="111" spans="1:1" x14ac:dyDescent="0.3">
      <c r="A111" s="14" t="s">
        <v>1031</v>
      </c>
    </row>
    <row r="112" spans="1:1" x14ac:dyDescent="0.3">
      <c r="A112" s="14" t="s">
        <v>1032</v>
      </c>
    </row>
    <row r="113" spans="1:1" x14ac:dyDescent="0.3">
      <c r="A113" s="14" t="s">
        <v>1033</v>
      </c>
    </row>
    <row r="114" spans="1:1" x14ac:dyDescent="0.3">
      <c r="A114" s="14" t="s">
        <v>1034</v>
      </c>
    </row>
    <row r="115" spans="1:1" x14ac:dyDescent="0.3">
      <c r="A115" s="14" t="s">
        <v>1035</v>
      </c>
    </row>
    <row r="116" spans="1:1" x14ac:dyDescent="0.3">
      <c r="A116" s="14" t="s">
        <v>1036</v>
      </c>
    </row>
    <row r="117" spans="1:1" x14ac:dyDescent="0.3">
      <c r="A117" s="14" t="s">
        <v>1037</v>
      </c>
    </row>
    <row r="118" spans="1:1" x14ac:dyDescent="0.3">
      <c r="A118" s="14" t="s">
        <v>1038</v>
      </c>
    </row>
    <row r="119" spans="1:1" x14ac:dyDescent="0.3">
      <c r="A119" s="14" t="s">
        <v>1039</v>
      </c>
    </row>
    <row r="120" spans="1:1" x14ac:dyDescent="0.3">
      <c r="A120" s="14" t="s">
        <v>1040</v>
      </c>
    </row>
    <row r="121" spans="1:1" x14ac:dyDescent="0.3">
      <c r="A121" s="14" t="s">
        <v>1041</v>
      </c>
    </row>
    <row r="122" spans="1:1" x14ac:dyDescent="0.3">
      <c r="A122" s="14" t="s">
        <v>1042</v>
      </c>
    </row>
    <row r="123" spans="1:1" x14ac:dyDescent="0.3">
      <c r="A123" s="14" t="s">
        <v>1043</v>
      </c>
    </row>
    <row r="124" spans="1:1" x14ac:dyDescent="0.3">
      <c r="A124" s="14" t="s">
        <v>1044</v>
      </c>
    </row>
    <row r="125" spans="1:1" x14ac:dyDescent="0.3">
      <c r="A125" s="14" t="s">
        <v>1045</v>
      </c>
    </row>
    <row r="126" spans="1:1" x14ac:dyDescent="0.3">
      <c r="A126" s="14" t="s">
        <v>1046</v>
      </c>
    </row>
    <row r="127" spans="1:1" x14ac:dyDescent="0.3">
      <c r="A127" s="14" t="s">
        <v>1047</v>
      </c>
    </row>
    <row r="128" spans="1:1" x14ac:dyDescent="0.3">
      <c r="A128" s="14" t="s">
        <v>1048</v>
      </c>
    </row>
    <row r="129" spans="1:1" x14ac:dyDescent="0.3">
      <c r="A129" s="14" t="s">
        <v>1049</v>
      </c>
    </row>
    <row r="130" spans="1:1" x14ac:dyDescent="0.3">
      <c r="A130" s="14" t="s">
        <v>1050</v>
      </c>
    </row>
    <row r="131" spans="1:1" x14ac:dyDescent="0.3">
      <c r="A131" s="14" t="s">
        <v>1051</v>
      </c>
    </row>
    <row r="132" spans="1:1" x14ac:dyDescent="0.3">
      <c r="A132" s="14" t="s">
        <v>1052</v>
      </c>
    </row>
    <row r="133" spans="1:1" x14ac:dyDescent="0.3">
      <c r="A133" s="14" t="s">
        <v>1053</v>
      </c>
    </row>
    <row r="134" spans="1:1" x14ac:dyDescent="0.3">
      <c r="A134" s="14" t="s">
        <v>1054</v>
      </c>
    </row>
    <row r="135" spans="1:1" x14ac:dyDescent="0.3">
      <c r="A135" s="14" t="s">
        <v>1055</v>
      </c>
    </row>
    <row r="136" spans="1:1" x14ac:dyDescent="0.3">
      <c r="A136" s="14" t="s">
        <v>1056</v>
      </c>
    </row>
    <row r="137" spans="1:1" x14ac:dyDescent="0.3">
      <c r="A137" s="14" t="s">
        <v>1057</v>
      </c>
    </row>
    <row r="138" spans="1:1" x14ac:dyDescent="0.3">
      <c r="A138" s="14" t="s">
        <v>1058</v>
      </c>
    </row>
    <row r="139" spans="1:1" x14ac:dyDescent="0.3">
      <c r="A139" s="14" t="s">
        <v>1059</v>
      </c>
    </row>
    <row r="140" spans="1:1" x14ac:dyDescent="0.3">
      <c r="A140" s="14" t="s">
        <v>1060</v>
      </c>
    </row>
    <row r="141" spans="1:1" x14ac:dyDescent="0.3">
      <c r="A141" s="14" t="s">
        <v>1061</v>
      </c>
    </row>
    <row r="142" spans="1:1" x14ac:dyDescent="0.3">
      <c r="A142" s="14" t="s">
        <v>1062</v>
      </c>
    </row>
    <row r="143" spans="1:1" x14ac:dyDescent="0.3">
      <c r="A143" s="14" t="s">
        <v>1063</v>
      </c>
    </row>
    <row r="144" spans="1:1" x14ac:dyDescent="0.3">
      <c r="A144" s="14" t="s">
        <v>1064</v>
      </c>
    </row>
    <row r="145" spans="1:1" x14ac:dyDescent="0.3">
      <c r="A145" s="14" t="s">
        <v>1065</v>
      </c>
    </row>
    <row r="146" spans="1:1" x14ac:dyDescent="0.3">
      <c r="A146" s="14" t="s">
        <v>1066</v>
      </c>
    </row>
    <row r="147" spans="1:1" x14ac:dyDescent="0.3">
      <c r="A147" s="14" t="s">
        <v>1067</v>
      </c>
    </row>
    <row r="148" spans="1:1" x14ac:dyDescent="0.3">
      <c r="A148" s="14" t="s">
        <v>1068</v>
      </c>
    </row>
    <row r="149" spans="1:1" x14ac:dyDescent="0.3">
      <c r="A149" s="14" t="s">
        <v>1069</v>
      </c>
    </row>
    <row r="150" spans="1:1" x14ac:dyDescent="0.3">
      <c r="A150" s="14" t="s">
        <v>1070</v>
      </c>
    </row>
    <row r="151" spans="1:1" x14ac:dyDescent="0.3">
      <c r="A151" s="14" t="s">
        <v>1071</v>
      </c>
    </row>
    <row r="152" spans="1:1" x14ac:dyDescent="0.3">
      <c r="A152" s="14" t="s">
        <v>1072</v>
      </c>
    </row>
    <row r="153" spans="1:1" x14ac:dyDescent="0.3">
      <c r="A153" s="14" t="s">
        <v>1073</v>
      </c>
    </row>
    <row r="154" spans="1:1" x14ac:dyDescent="0.3">
      <c r="A154" s="14" t="s">
        <v>1074</v>
      </c>
    </row>
    <row r="155" spans="1:1" x14ac:dyDescent="0.3">
      <c r="A155" s="14" t="s">
        <v>1075</v>
      </c>
    </row>
    <row r="156" spans="1:1" x14ac:dyDescent="0.3">
      <c r="A156" s="14" t="s">
        <v>1076</v>
      </c>
    </row>
    <row r="157" spans="1:1" x14ac:dyDescent="0.3">
      <c r="A157" s="14" t="s">
        <v>1077</v>
      </c>
    </row>
    <row r="158" spans="1:1" x14ac:dyDescent="0.3">
      <c r="A158" s="14" t="s">
        <v>1078</v>
      </c>
    </row>
    <row r="159" spans="1:1" x14ac:dyDescent="0.3">
      <c r="A159" s="14" t="s">
        <v>1079</v>
      </c>
    </row>
    <row r="160" spans="1:1" x14ac:dyDescent="0.3">
      <c r="A160" s="14" t="s">
        <v>1080</v>
      </c>
    </row>
    <row r="161" spans="1:1" x14ac:dyDescent="0.3">
      <c r="A161" s="14" t="s">
        <v>1081</v>
      </c>
    </row>
    <row r="162" spans="1:1" x14ac:dyDescent="0.3">
      <c r="A162" s="14" t="s">
        <v>1082</v>
      </c>
    </row>
    <row r="163" spans="1:1" x14ac:dyDescent="0.3">
      <c r="A163" s="14" t="s">
        <v>1083</v>
      </c>
    </row>
    <row r="164" spans="1:1" x14ac:dyDescent="0.3">
      <c r="A164" s="14" t="s">
        <v>1084</v>
      </c>
    </row>
    <row r="165" spans="1:1" x14ac:dyDescent="0.3">
      <c r="A165" s="14" t="s">
        <v>1085</v>
      </c>
    </row>
    <row r="166" spans="1:1" x14ac:dyDescent="0.3">
      <c r="A166" s="14" t="s">
        <v>1086</v>
      </c>
    </row>
    <row r="167" spans="1:1" x14ac:dyDescent="0.3">
      <c r="A167" s="14" t="s">
        <v>1087</v>
      </c>
    </row>
    <row r="168" spans="1:1" x14ac:dyDescent="0.3">
      <c r="A168" s="14" t="s">
        <v>1088</v>
      </c>
    </row>
    <row r="169" spans="1:1" x14ac:dyDescent="0.3">
      <c r="A169" s="14" t="s">
        <v>1089</v>
      </c>
    </row>
    <row r="170" spans="1:1" x14ac:dyDescent="0.3">
      <c r="A170" s="14" t="s">
        <v>1090</v>
      </c>
    </row>
    <row r="171" spans="1:1" x14ac:dyDescent="0.3">
      <c r="A171" s="14" t="s">
        <v>1091</v>
      </c>
    </row>
    <row r="172" spans="1:1" x14ac:dyDescent="0.3">
      <c r="A172" s="14" t="s">
        <v>1092</v>
      </c>
    </row>
    <row r="173" spans="1:1" x14ac:dyDescent="0.3">
      <c r="A173" s="14" t="s">
        <v>1093</v>
      </c>
    </row>
    <row r="174" spans="1:1" x14ac:dyDescent="0.3">
      <c r="A174" s="14" t="s">
        <v>1094</v>
      </c>
    </row>
    <row r="175" spans="1:1" x14ac:dyDescent="0.3">
      <c r="A175" s="14" t="s">
        <v>1095</v>
      </c>
    </row>
    <row r="176" spans="1:1" x14ac:dyDescent="0.3">
      <c r="A176" s="14" t="s">
        <v>1096</v>
      </c>
    </row>
    <row r="177" spans="1:1" x14ac:dyDescent="0.3">
      <c r="A177" s="14" t="s">
        <v>1097</v>
      </c>
    </row>
    <row r="178" spans="1:1" x14ac:dyDescent="0.3">
      <c r="A178" s="14" t="s">
        <v>1098</v>
      </c>
    </row>
    <row r="179" spans="1:1" x14ac:dyDescent="0.3">
      <c r="A179" s="14" t="s">
        <v>1099</v>
      </c>
    </row>
    <row r="180" spans="1:1" x14ac:dyDescent="0.3">
      <c r="A180" s="14" t="s">
        <v>1100</v>
      </c>
    </row>
    <row r="181" spans="1:1" x14ac:dyDescent="0.3">
      <c r="A181" s="14" t="s">
        <v>1101</v>
      </c>
    </row>
    <row r="182" spans="1:1" x14ac:dyDescent="0.3">
      <c r="A182" s="14" t="s">
        <v>1102</v>
      </c>
    </row>
    <row r="183" spans="1:1" x14ac:dyDescent="0.3">
      <c r="A183" s="14" t="s">
        <v>1103</v>
      </c>
    </row>
    <row r="184" spans="1:1" x14ac:dyDescent="0.3">
      <c r="A184" s="14" t="s">
        <v>1104</v>
      </c>
    </row>
    <row r="185" spans="1:1" x14ac:dyDescent="0.3">
      <c r="A185" s="14" t="s">
        <v>1105</v>
      </c>
    </row>
    <row r="186" spans="1:1" x14ac:dyDescent="0.3">
      <c r="A186" s="14" t="s">
        <v>1106</v>
      </c>
    </row>
    <row r="187" spans="1:1" x14ac:dyDescent="0.3">
      <c r="A187" s="14" t="s">
        <v>1107</v>
      </c>
    </row>
    <row r="188" spans="1:1" x14ac:dyDescent="0.3">
      <c r="A188" s="14" t="s">
        <v>1108</v>
      </c>
    </row>
    <row r="189" spans="1:1" x14ac:dyDescent="0.3">
      <c r="A189" s="14" t="s">
        <v>1109</v>
      </c>
    </row>
    <row r="190" spans="1:1" x14ac:dyDescent="0.3">
      <c r="A190" s="14" t="s">
        <v>1110</v>
      </c>
    </row>
    <row r="191" spans="1:1" x14ac:dyDescent="0.3">
      <c r="A191" s="14" t="s">
        <v>1111</v>
      </c>
    </row>
    <row r="192" spans="1:1" x14ac:dyDescent="0.3">
      <c r="A192" s="14" t="s">
        <v>1112</v>
      </c>
    </row>
    <row r="193" spans="1:1" x14ac:dyDescent="0.3">
      <c r="A193" s="14" t="s">
        <v>1113</v>
      </c>
    </row>
    <row r="194" spans="1:1" x14ac:dyDescent="0.3">
      <c r="A194" s="14" t="s">
        <v>1114</v>
      </c>
    </row>
    <row r="195" spans="1:1" x14ac:dyDescent="0.3">
      <c r="A195" s="14" t="s">
        <v>1115</v>
      </c>
    </row>
    <row r="196" spans="1:1" x14ac:dyDescent="0.3">
      <c r="A196" s="14" t="s">
        <v>1116</v>
      </c>
    </row>
    <row r="197" spans="1:1" x14ac:dyDescent="0.3">
      <c r="A197" s="14" t="s">
        <v>1117</v>
      </c>
    </row>
    <row r="198" spans="1:1" x14ac:dyDescent="0.3">
      <c r="A198" s="14" t="s">
        <v>1118</v>
      </c>
    </row>
    <row r="199" spans="1:1" x14ac:dyDescent="0.3">
      <c r="A199" s="14" t="s">
        <v>1119</v>
      </c>
    </row>
    <row r="200" spans="1:1" x14ac:dyDescent="0.3">
      <c r="A200" s="14" t="s">
        <v>1120</v>
      </c>
    </row>
    <row r="201" spans="1:1" x14ac:dyDescent="0.3">
      <c r="A201" s="14" t="s">
        <v>1121</v>
      </c>
    </row>
    <row r="202" spans="1:1" x14ac:dyDescent="0.3">
      <c r="A202" s="14" t="s">
        <v>1122</v>
      </c>
    </row>
    <row r="203" spans="1:1" x14ac:dyDescent="0.3">
      <c r="A203" s="14" t="s">
        <v>1123</v>
      </c>
    </row>
    <row r="204" spans="1:1" x14ac:dyDescent="0.3">
      <c r="A204" s="14" t="s">
        <v>1124</v>
      </c>
    </row>
    <row r="205" spans="1:1" x14ac:dyDescent="0.3">
      <c r="A205" s="14" t="s">
        <v>1125</v>
      </c>
    </row>
    <row r="206" spans="1:1" x14ac:dyDescent="0.3">
      <c r="A206" s="14" t="s">
        <v>1126</v>
      </c>
    </row>
    <row r="207" spans="1:1" x14ac:dyDescent="0.3">
      <c r="A207" s="14" t="s">
        <v>1127</v>
      </c>
    </row>
    <row r="208" spans="1:1" x14ac:dyDescent="0.3">
      <c r="A208" s="14" t="s">
        <v>1128</v>
      </c>
    </row>
    <row r="209" spans="1:1" x14ac:dyDescent="0.3">
      <c r="A209" s="14" t="s">
        <v>1129</v>
      </c>
    </row>
    <row r="210" spans="1:1" x14ac:dyDescent="0.3">
      <c r="A210" s="14" t="s">
        <v>1130</v>
      </c>
    </row>
    <row r="211" spans="1:1" x14ac:dyDescent="0.3">
      <c r="A211" s="14" t="s">
        <v>1131</v>
      </c>
    </row>
    <row r="212" spans="1:1" x14ac:dyDescent="0.3">
      <c r="A212" s="14" t="s">
        <v>1132</v>
      </c>
    </row>
    <row r="213" spans="1:1" x14ac:dyDescent="0.3">
      <c r="A213" s="14" t="s">
        <v>1133</v>
      </c>
    </row>
    <row r="214" spans="1:1" x14ac:dyDescent="0.3">
      <c r="A214" s="14" t="s">
        <v>1134</v>
      </c>
    </row>
    <row r="215" spans="1:1" x14ac:dyDescent="0.3">
      <c r="A215" s="14" t="s">
        <v>1135</v>
      </c>
    </row>
    <row r="216" spans="1:1" x14ac:dyDescent="0.3">
      <c r="A216" s="14" t="s">
        <v>1136</v>
      </c>
    </row>
    <row r="217" spans="1:1" x14ac:dyDescent="0.3">
      <c r="A217" s="14" t="s">
        <v>1137</v>
      </c>
    </row>
    <row r="218" spans="1:1" x14ac:dyDescent="0.3">
      <c r="A218" s="14" t="s">
        <v>1138</v>
      </c>
    </row>
    <row r="219" spans="1:1" x14ac:dyDescent="0.3">
      <c r="A219" s="14" t="s">
        <v>1139</v>
      </c>
    </row>
    <row r="220" spans="1:1" x14ac:dyDescent="0.3">
      <c r="A220" s="14" t="s">
        <v>1140</v>
      </c>
    </row>
    <row r="221" spans="1:1" x14ac:dyDescent="0.3">
      <c r="A221" s="14" t="s">
        <v>1141</v>
      </c>
    </row>
    <row r="222" spans="1:1" x14ac:dyDescent="0.3">
      <c r="A222" s="14" t="s">
        <v>1142</v>
      </c>
    </row>
    <row r="223" spans="1:1" x14ac:dyDescent="0.3">
      <c r="A223" s="14" t="s">
        <v>1143</v>
      </c>
    </row>
    <row r="224" spans="1:1" x14ac:dyDescent="0.3">
      <c r="A224" s="14" t="s">
        <v>1144</v>
      </c>
    </row>
    <row r="225" spans="1:1" x14ac:dyDescent="0.3">
      <c r="A225" s="14" t="s">
        <v>1145</v>
      </c>
    </row>
    <row r="226" spans="1:1" x14ac:dyDescent="0.3">
      <c r="A226" s="14" t="s">
        <v>1146</v>
      </c>
    </row>
    <row r="227" spans="1:1" x14ac:dyDescent="0.3">
      <c r="A227" s="14" t="s">
        <v>1147</v>
      </c>
    </row>
    <row r="228" spans="1:1" x14ac:dyDescent="0.3">
      <c r="A228" s="14" t="s">
        <v>1148</v>
      </c>
    </row>
    <row r="229" spans="1:1" x14ac:dyDescent="0.3">
      <c r="A229" s="14" t="s">
        <v>1149</v>
      </c>
    </row>
    <row r="230" spans="1:1" x14ac:dyDescent="0.3">
      <c r="A230" s="14" t="s">
        <v>1150</v>
      </c>
    </row>
    <row r="231" spans="1:1" x14ac:dyDescent="0.3">
      <c r="A231" s="14" t="s">
        <v>1151</v>
      </c>
    </row>
    <row r="232" spans="1:1" x14ac:dyDescent="0.3">
      <c r="A232" s="14" t="s">
        <v>1152</v>
      </c>
    </row>
    <row r="233" spans="1:1" x14ac:dyDescent="0.3">
      <c r="A233" s="14" t="s">
        <v>1153</v>
      </c>
    </row>
    <row r="234" spans="1:1" x14ac:dyDescent="0.3">
      <c r="A234" s="14" t="s">
        <v>1154</v>
      </c>
    </row>
    <row r="235" spans="1:1" x14ac:dyDescent="0.3">
      <c r="A235" s="14" t="s">
        <v>1155</v>
      </c>
    </row>
    <row r="236" spans="1:1" x14ac:dyDescent="0.3">
      <c r="A236" s="14" t="s">
        <v>1156</v>
      </c>
    </row>
    <row r="237" spans="1:1" x14ac:dyDescent="0.3">
      <c r="A237" s="14" t="s">
        <v>1157</v>
      </c>
    </row>
    <row r="238" spans="1:1" x14ac:dyDescent="0.3">
      <c r="A238" s="14" t="s">
        <v>1158</v>
      </c>
    </row>
    <row r="239" spans="1:1" x14ac:dyDescent="0.3">
      <c r="A239" s="14" t="s">
        <v>1159</v>
      </c>
    </row>
    <row r="240" spans="1:1" x14ac:dyDescent="0.3">
      <c r="A240" s="14" t="s">
        <v>1160</v>
      </c>
    </row>
    <row r="241" spans="1:1" x14ac:dyDescent="0.3">
      <c r="A241" s="14" t="s">
        <v>1161</v>
      </c>
    </row>
    <row r="242" spans="1:1" x14ac:dyDescent="0.3">
      <c r="A242" s="14" t="s">
        <v>1162</v>
      </c>
    </row>
    <row r="243" spans="1:1" x14ac:dyDescent="0.3">
      <c r="A243" s="14" t="s">
        <v>1163</v>
      </c>
    </row>
    <row r="244" spans="1:1" x14ac:dyDescent="0.3">
      <c r="A244" s="14" t="s">
        <v>1164</v>
      </c>
    </row>
    <row r="245" spans="1:1" x14ac:dyDescent="0.3">
      <c r="A245" s="14" t="s">
        <v>1165</v>
      </c>
    </row>
    <row r="246" spans="1:1" x14ac:dyDescent="0.3">
      <c r="A246" s="14" t="s">
        <v>1166</v>
      </c>
    </row>
    <row r="247" spans="1:1" x14ac:dyDescent="0.3">
      <c r="A247" s="14" t="s">
        <v>1167</v>
      </c>
    </row>
    <row r="248" spans="1:1" x14ac:dyDescent="0.3">
      <c r="A248" s="14" t="s">
        <v>1168</v>
      </c>
    </row>
    <row r="249" spans="1:1" x14ac:dyDescent="0.3">
      <c r="A249" s="14" t="s">
        <v>1169</v>
      </c>
    </row>
    <row r="250" spans="1:1" x14ac:dyDescent="0.3">
      <c r="A250" s="14" t="s">
        <v>1170</v>
      </c>
    </row>
    <row r="251" spans="1:1" x14ac:dyDescent="0.3">
      <c r="A251" s="14" t="s">
        <v>1171</v>
      </c>
    </row>
    <row r="252" spans="1:1" x14ac:dyDescent="0.3">
      <c r="A252" s="14" t="s">
        <v>1172</v>
      </c>
    </row>
    <row r="253" spans="1:1" x14ac:dyDescent="0.3">
      <c r="A253" s="14" t="s">
        <v>1173</v>
      </c>
    </row>
    <row r="254" spans="1:1" x14ac:dyDescent="0.3">
      <c r="A254" s="14" t="s">
        <v>1174</v>
      </c>
    </row>
    <row r="255" spans="1:1" x14ac:dyDescent="0.3">
      <c r="A255" s="14" t="s">
        <v>1175</v>
      </c>
    </row>
    <row r="256" spans="1:1" x14ac:dyDescent="0.3">
      <c r="A256" s="14" t="s">
        <v>1176</v>
      </c>
    </row>
    <row r="257" spans="1:1" x14ac:dyDescent="0.3">
      <c r="A257" s="14" t="s">
        <v>1177</v>
      </c>
    </row>
    <row r="258" spans="1:1" x14ac:dyDescent="0.3">
      <c r="A258" s="14" t="s">
        <v>1178</v>
      </c>
    </row>
    <row r="259" spans="1:1" x14ac:dyDescent="0.3">
      <c r="A259" s="14" t="s">
        <v>1179</v>
      </c>
    </row>
    <row r="260" spans="1:1" x14ac:dyDescent="0.3">
      <c r="A260" s="14" t="s">
        <v>1180</v>
      </c>
    </row>
    <row r="261" spans="1:1" x14ac:dyDescent="0.3">
      <c r="A261" s="14" t="s">
        <v>1181</v>
      </c>
    </row>
    <row r="262" spans="1:1" x14ac:dyDescent="0.3">
      <c r="A262" s="14" t="s">
        <v>1182</v>
      </c>
    </row>
    <row r="263" spans="1:1" x14ac:dyDescent="0.3">
      <c r="A263" s="14" t="s">
        <v>1183</v>
      </c>
    </row>
    <row r="264" spans="1:1" x14ac:dyDescent="0.3">
      <c r="A264" s="14" t="s">
        <v>1184</v>
      </c>
    </row>
    <row r="265" spans="1:1" x14ac:dyDescent="0.3">
      <c r="A265" s="14" t="s">
        <v>1185</v>
      </c>
    </row>
    <row r="266" spans="1:1" x14ac:dyDescent="0.3">
      <c r="A266" s="14" t="s">
        <v>1186</v>
      </c>
    </row>
    <row r="267" spans="1:1" x14ac:dyDescent="0.3">
      <c r="A267" s="14" t="s">
        <v>1187</v>
      </c>
    </row>
    <row r="268" spans="1:1" x14ac:dyDescent="0.3">
      <c r="A268" s="14" t="s">
        <v>1188</v>
      </c>
    </row>
    <row r="269" spans="1:1" x14ac:dyDescent="0.3">
      <c r="A269" s="14" t="s">
        <v>1189</v>
      </c>
    </row>
    <row r="270" spans="1:1" x14ac:dyDescent="0.3">
      <c r="A270" s="14" t="s">
        <v>1190</v>
      </c>
    </row>
    <row r="271" spans="1:1" x14ac:dyDescent="0.3">
      <c r="A271" s="14" t="s">
        <v>1191</v>
      </c>
    </row>
    <row r="272" spans="1:1" x14ac:dyDescent="0.3">
      <c r="A272" s="14" t="s">
        <v>1192</v>
      </c>
    </row>
    <row r="273" spans="1:1" x14ac:dyDescent="0.3">
      <c r="A273" s="14" t="s">
        <v>1193</v>
      </c>
    </row>
    <row r="274" spans="1:1" x14ac:dyDescent="0.3">
      <c r="A274" s="14" t="s">
        <v>1194</v>
      </c>
    </row>
    <row r="275" spans="1:1" x14ac:dyDescent="0.3">
      <c r="A275" s="14" t="s">
        <v>1195</v>
      </c>
    </row>
    <row r="276" spans="1:1" x14ac:dyDescent="0.3">
      <c r="A276" s="14" t="s">
        <v>1196</v>
      </c>
    </row>
    <row r="277" spans="1:1" x14ac:dyDescent="0.3">
      <c r="A277" s="14" t="s">
        <v>1197</v>
      </c>
    </row>
    <row r="278" spans="1:1" x14ac:dyDescent="0.3">
      <c r="A278" s="14" t="s">
        <v>1198</v>
      </c>
    </row>
    <row r="279" spans="1:1" x14ac:dyDescent="0.3">
      <c r="A279" s="14" t="s">
        <v>1199</v>
      </c>
    </row>
    <row r="280" spans="1:1" x14ac:dyDescent="0.3">
      <c r="A280" s="14" t="s">
        <v>1200</v>
      </c>
    </row>
    <row r="281" spans="1:1" x14ac:dyDescent="0.3">
      <c r="A281" s="14" t="s">
        <v>1201</v>
      </c>
    </row>
    <row r="282" spans="1:1" x14ac:dyDescent="0.3">
      <c r="A282" s="14" t="s">
        <v>1202</v>
      </c>
    </row>
    <row r="283" spans="1:1" x14ac:dyDescent="0.3">
      <c r="A283" s="14" t="s">
        <v>1203</v>
      </c>
    </row>
    <row r="284" spans="1:1" x14ac:dyDescent="0.3">
      <c r="A284" s="14" t="s">
        <v>1204</v>
      </c>
    </row>
    <row r="285" spans="1:1" x14ac:dyDescent="0.3">
      <c r="A285" s="14" t="s">
        <v>1205</v>
      </c>
    </row>
    <row r="286" spans="1:1" x14ac:dyDescent="0.3">
      <c r="A286" s="14" t="s">
        <v>1206</v>
      </c>
    </row>
    <row r="287" spans="1:1" x14ac:dyDescent="0.3">
      <c r="A287" s="14" t="s">
        <v>1207</v>
      </c>
    </row>
    <row r="288" spans="1:1" x14ac:dyDescent="0.3">
      <c r="A288" s="14" t="s">
        <v>1208</v>
      </c>
    </row>
    <row r="289" spans="1:1" x14ac:dyDescent="0.3">
      <c r="A289" s="14" t="s">
        <v>1209</v>
      </c>
    </row>
    <row r="290" spans="1:1" x14ac:dyDescent="0.3">
      <c r="A290" s="14" t="s">
        <v>1210</v>
      </c>
    </row>
    <row r="291" spans="1:1" x14ac:dyDescent="0.3">
      <c r="A291" s="14" t="s">
        <v>1211</v>
      </c>
    </row>
    <row r="292" spans="1:1" x14ac:dyDescent="0.3">
      <c r="A292" s="14" t="s">
        <v>1212</v>
      </c>
    </row>
    <row r="293" spans="1:1" x14ac:dyDescent="0.3">
      <c r="A293" s="14" t="s">
        <v>1213</v>
      </c>
    </row>
    <row r="294" spans="1:1" x14ac:dyDescent="0.3">
      <c r="A294" s="14" t="s">
        <v>1214</v>
      </c>
    </row>
    <row r="295" spans="1:1" x14ac:dyDescent="0.3">
      <c r="A295" s="14" t="s">
        <v>1215</v>
      </c>
    </row>
    <row r="296" spans="1:1" x14ac:dyDescent="0.3">
      <c r="A296" s="14" t="s">
        <v>1216</v>
      </c>
    </row>
    <row r="297" spans="1:1" x14ac:dyDescent="0.3">
      <c r="A297" s="14" t="s">
        <v>1217</v>
      </c>
    </row>
    <row r="298" spans="1:1" x14ac:dyDescent="0.3">
      <c r="A298" s="14" t="s">
        <v>1218</v>
      </c>
    </row>
    <row r="299" spans="1:1" x14ac:dyDescent="0.3">
      <c r="A299" s="14" t="s">
        <v>1219</v>
      </c>
    </row>
    <row r="300" spans="1:1" x14ac:dyDescent="0.3">
      <c r="A300" s="14" t="s">
        <v>1220</v>
      </c>
    </row>
    <row r="301" spans="1:1" x14ac:dyDescent="0.3">
      <c r="A301" s="14" t="s">
        <v>1221</v>
      </c>
    </row>
    <row r="302" spans="1:1" x14ac:dyDescent="0.3">
      <c r="A302" s="14" t="s">
        <v>1222</v>
      </c>
    </row>
    <row r="303" spans="1:1" x14ac:dyDescent="0.3">
      <c r="A303" s="14" t="s">
        <v>1223</v>
      </c>
    </row>
    <row r="304" spans="1:1" x14ac:dyDescent="0.3">
      <c r="A304" s="14" t="s">
        <v>1224</v>
      </c>
    </row>
    <row r="305" spans="1:1" x14ac:dyDescent="0.3">
      <c r="A305" s="14" t="s">
        <v>1225</v>
      </c>
    </row>
    <row r="306" spans="1:1" x14ac:dyDescent="0.3">
      <c r="A306" s="14" t="s">
        <v>1226</v>
      </c>
    </row>
    <row r="307" spans="1:1" x14ac:dyDescent="0.3">
      <c r="A307" s="14" t="s">
        <v>1227</v>
      </c>
    </row>
    <row r="308" spans="1:1" x14ac:dyDescent="0.3">
      <c r="A308" s="14" t="s">
        <v>1228</v>
      </c>
    </row>
    <row r="309" spans="1:1" x14ac:dyDescent="0.3">
      <c r="A309" s="14" t="s">
        <v>1229</v>
      </c>
    </row>
    <row r="310" spans="1:1" x14ac:dyDescent="0.3">
      <c r="A310" s="14" t="s">
        <v>1230</v>
      </c>
    </row>
    <row r="311" spans="1:1" x14ac:dyDescent="0.3">
      <c r="A311" s="14" t="s">
        <v>1231</v>
      </c>
    </row>
    <row r="312" spans="1:1" x14ac:dyDescent="0.3">
      <c r="A312" s="14" t="s">
        <v>1232</v>
      </c>
    </row>
    <row r="313" spans="1:1" x14ac:dyDescent="0.3">
      <c r="A313" s="14" t="s">
        <v>1233</v>
      </c>
    </row>
    <row r="314" spans="1:1" x14ac:dyDescent="0.3">
      <c r="A314" s="14" t="s">
        <v>1234</v>
      </c>
    </row>
    <row r="315" spans="1:1" x14ac:dyDescent="0.3">
      <c r="A315" s="14" t="s">
        <v>1235</v>
      </c>
    </row>
    <row r="316" spans="1:1" x14ac:dyDescent="0.3">
      <c r="A316" s="14" t="s">
        <v>1236</v>
      </c>
    </row>
    <row r="317" spans="1:1" x14ac:dyDescent="0.3">
      <c r="A317" s="14" t="s">
        <v>1237</v>
      </c>
    </row>
    <row r="318" spans="1:1" x14ac:dyDescent="0.3">
      <c r="A318" s="14" t="s">
        <v>1238</v>
      </c>
    </row>
    <row r="319" spans="1:1" x14ac:dyDescent="0.3">
      <c r="A319" s="14" t="s">
        <v>1239</v>
      </c>
    </row>
    <row r="320" spans="1:1" x14ac:dyDescent="0.3">
      <c r="A320" s="14" t="s">
        <v>1240</v>
      </c>
    </row>
    <row r="321" spans="1:1" x14ac:dyDescent="0.3">
      <c r="A321" s="14" t="s">
        <v>1241</v>
      </c>
    </row>
    <row r="322" spans="1:1" x14ac:dyDescent="0.3">
      <c r="A322" s="14" t="s">
        <v>1242</v>
      </c>
    </row>
    <row r="323" spans="1:1" x14ac:dyDescent="0.3">
      <c r="A323" s="14" t="s">
        <v>1243</v>
      </c>
    </row>
    <row r="324" spans="1:1" x14ac:dyDescent="0.3">
      <c r="A324" s="14" t="s">
        <v>1244</v>
      </c>
    </row>
    <row r="325" spans="1:1" x14ac:dyDescent="0.3">
      <c r="A325" s="14" t="s">
        <v>1245</v>
      </c>
    </row>
    <row r="326" spans="1:1" x14ac:dyDescent="0.3">
      <c r="A326" s="14" t="s">
        <v>1246</v>
      </c>
    </row>
    <row r="327" spans="1:1" x14ac:dyDescent="0.3">
      <c r="A327" s="14" t="s">
        <v>1247</v>
      </c>
    </row>
    <row r="328" spans="1:1" x14ac:dyDescent="0.3">
      <c r="A328" s="14" t="s">
        <v>1248</v>
      </c>
    </row>
    <row r="329" spans="1:1" x14ac:dyDescent="0.3">
      <c r="A329" s="14" t="s">
        <v>1249</v>
      </c>
    </row>
    <row r="330" spans="1:1" x14ac:dyDescent="0.3">
      <c r="A330" s="14" t="s">
        <v>1250</v>
      </c>
    </row>
    <row r="331" spans="1:1" x14ac:dyDescent="0.3">
      <c r="A331" s="14" t="s">
        <v>1251</v>
      </c>
    </row>
    <row r="332" spans="1:1" x14ac:dyDescent="0.3">
      <c r="A332" s="14" t="s">
        <v>1252</v>
      </c>
    </row>
    <row r="333" spans="1:1" x14ac:dyDescent="0.3">
      <c r="A333" s="14" t="s">
        <v>1253</v>
      </c>
    </row>
    <row r="334" spans="1:1" x14ac:dyDescent="0.3">
      <c r="A334" s="14" t="s">
        <v>1254</v>
      </c>
    </row>
    <row r="335" spans="1:1" x14ac:dyDescent="0.3">
      <c r="A335" s="14" t="s">
        <v>1255</v>
      </c>
    </row>
    <row r="336" spans="1:1" x14ac:dyDescent="0.3">
      <c r="A336" s="14" t="s">
        <v>1256</v>
      </c>
    </row>
    <row r="337" spans="1:1" x14ac:dyDescent="0.3">
      <c r="A337" s="14" t="s">
        <v>1257</v>
      </c>
    </row>
    <row r="338" spans="1:1" x14ac:dyDescent="0.3">
      <c r="A338" s="14" t="s">
        <v>1258</v>
      </c>
    </row>
    <row r="339" spans="1:1" x14ac:dyDescent="0.3">
      <c r="A339" s="14" t="s">
        <v>1259</v>
      </c>
    </row>
    <row r="340" spans="1:1" x14ac:dyDescent="0.3">
      <c r="A340" s="14" t="s">
        <v>1260</v>
      </c>
    </row>
    <row r="341" spans="1:1" x14ac:dyDescent="0.3">
      <c r="A341" s="14" t="s">
        <v>1261</v>
      </c>
    </row>
    <row r="342" spans="1:1" x14ac:dyDescent="0.3">
      <c r="A342" s="14" t="s">
        <v>1262</v>
      </c>
    </row>
    <row r="343" spans="1:1" x14ac:dyDescent="0.3">
      <c r="A343" s="14" t="s">
        <v>1263</v>
      </c>
    </row>
    <row r="344" spans="1:1" x14ac:dyDescent="0.3">
      <c r="A344" s="14" t="s">
        <v>1264</v>
      </c>
    </row>
    <row r="345" spans="1:1" x14ac:dyDescent="0.3">
      <c r="A345" s="14" t="s">
        <v>1265</v>
      </c>
    </row>
    <row r="346" spans="1:1" x14ac:dyDescent="0.3">
      <c r="A346" s="14" t="s">
        <v>1266</v>
      </c>
    </row>
    <row r="347" spans="1:1" x14ac:dyDescent="0.3">
      <c r="A347" s="14" t="s">
        <v>1267</v>
      </c>
    </row>
    <row r="348" spans="1:1" x14ac:dyDescent="0.3">
      <c r="A348" s="14" t="s">
        <v>1268</v>
      </c>
    </row>
    <row r="349" spans="1:1" x14ac:dyDescent="0.3">
      <c r="A349" s="14" t="s">
        <v>1269</v>
      </c>
    </row>
    <row r="350" spans="1:1" x14ac:dyDescent="0.3">
      <c r="A350" s="14" t="s">
        <v>1270</v>
      </c>
    </row>
    <row r="351" spans="1:1" x14ac:dyDescent="0.3">
      <c r="A351" s="14" t="s">
        <v>1271</v>
      </c>
    </row>
    <row r="352" spans="1:1" x14ac:dyDescent="0.3">
      <c r="A352" s="14" t="s">
        <v>1272</v>
      </c>
    </row>
    <row r="353" spans="1:1" x14ac:dyDescent="0.3">
      <c r="A353" s="14" t="s">
        <v>1273</v>
      </c>
    </row>
    <row r="354" spans="1:1" x14ac:dyDescent="0.3">
      <c r="A354" s="14" t="s">
        <v>1274</v>
      </c>
    </row>
    <row r="355" spans="1:1" x14ac:dyDescent="0.3">
      <c r="A355" s="14" t="s">
        <v>1275</v>
      </c>
    </row>
    <row r="356" spans="1:1" x14ac:dyDescent="0.3">
      <c r="A356" s="14" t="s">
        <v>1276</v>
      </c>
    </row>
    <row r="357" spans="1:1" x14ac:dyDescent="0.3">
      <c r="A357" s="14" t="s">
        <v>1277</v>
      </c>
    </row>
    <row r="358" spans="1:1" x14ac:dyDescent="0.3">
      <c r="A358" s="14" t="s">
        <v>1278</v>
      </c>
    </row>
    <row r="359" spans="1:1" x14ac:dyDescent="0.3">
      <c r="A359" s="14" t="s">
        <v>1279</v>
      </c>
    </row>
    <row r="360" spans="1:1" x14ac:dyDescent="0.3">
      <c r="A360" s="14" t="s">
        <v>1280</v>
      </c>
    </row>
    <row r="361" spans="1:1" x14ac:dyDescent="0.3">
      <c r="A361" s="14" t="s">
        <v>1281</v>
      </c>
    </row>
    <row r="362" spans="1:1" x14ac:dyDescent="0.3">
      <c r="A362" s="14" t="s">
        <v>1282</v>
      </c>
    </row>
    <row r="363" spans="1:1" x14ac:dyDescent="0.3">
      <c r="A363" s="14" t="s">
        <v>1283</v>
      </c>
    </row>
    <row r="364" spans="1:1" x14ac:dyDescent="0.3">
      <c r="A364" s="14" t="s">
        <v>1284</v>
      </c>
    </row>
    <row r="365" spans="1:1" x14ac:dyDescent="0.3">
      <c r="A365" s="14" t="s">
        <v>1285</v>
      </c>
    </row>
    <row r="366" spans="1:1" x14ac:dyDescent="0.3">
      <c r="A366" s="14" t="s">
        <v>1286</v>
      </c>
    </row>
    <row r="367" spans="1:1" x14ac:dyDescent="0.3">
      <c r="A367" s="14" t="s">
        <v>1287</v>
      </c>
    </row>
    <row r="368" spans="1:1" x14ac:dyDescent="0.3">
      <c r="A368" s="14" t="s">
        <v>1288</v>
      </c>
    </row>
    <row r="369" spans="1:1" x14ac:dyDescent="0.3">
      <c r="A369" s="14" t="s">
        <v>1289</v>
      </c>
    </row>
    <row r="370" spans="1:1" x14ac:dyDescent="0.3">
      <c r="A370" s="14" t="s">
        <v>1290</v>
      </c>
    </row>
    <row r="371" spans="1:1" x14ac:dyDescent="0.3">
      <c r="A371" s="14" t="s">
        <v>1291</v>
      </c>
    </row>
    <row r="372" spans="1:1" x14ac:dyDescent="0.3">
      <c r="A372" s="14" t="s">
        <v>1292</v>
      </c>
    </row>
    <row r="373" spans="1:1" x14ac:dyDescent="0.3">
      <c r="A373" s="14" t="s">
        <v>1293</v>
      </c>
    </row>
    <row r="374" spans="1:1" x14ac:dyDescent="0.3">
      <c r="A374" s="14" t="s">
        <v>1294</v>
      </c>
    </row>
    <row r="375" spans="1:1" x14ac:dyDescent="0.3">
      <c r="A375" s="14" t="s">
        <v>1295</v>
      </c>
    </row>
    <row r="376" spans="1:1" x14ac:dyDescent="0.3">
      <c r="A376" s="14" t="s">
        <v>1296</v>
      </c>
    </row>
    <row r="377" spans="1:1" x14ac:dyDescent="0.3">
      <c r="A377" s="14" t="s">
        <v>1297</v>
      </c>
    </row>
    <row r="378" spans="1:1" x14ac:dyDescent="0.3">
      <c r="A378" s="14" t="s">
        <v>1298</v>
      </c>
    </row>
    <row r="379" spans="1:1" x14ac:dyDescent="0.3">
      <c r="A379" s="14" t="s">
        <v>1299</v>
      </c>
    </row>
    <row r="380" spans="1:1" x14ac:dyDescent="0.3">
      <c r="A380" s="14" t="s">
        <v>1300</v>
      </c>
    </row>
    <row r="381" spans="1:1" x14ac:dyDescent="0.3">
      <c r="A381" s="14" t="s">
        <v>1301</v>
      </c>
    </row>
    <row r="382" spans="1:1" x14ac:dyDescent="0.3">
      <c r="A382" s="14" t="s">
        <v>1302</v>
      </c>
    </row>
    <row r="383" spans="1:1" x14ac:dyDescent="0.3">
      <c r="A383" s="14" t="s">
        <v>1303</v>
      </c>
    </row>
    <row r="384" spans="1:1" x14ac:dyDescent="0.3">
      <c r="A384" s="14" t="s">
        <v>1304</v>
      </c>
    </row>
    <row r="385" spans="1:1" x14ac:dyDescent="0.3">
      <c r="A385" s="14" t="s">
        <v>1305</v>
      </c>
    </row>
    <row r="386" spans="1:1" x14ac:dyDescent="0.3">
      <c r="A386" s="14" t="s">
        <v>1306</v>
      </c>
    </row>
    <row r="387" spans="1:1" x14ac:dyDescent="0.3">
      <c r="A387" s="14" t="s">
        <v>1307</v>
      </c>
    </row>
    <row r="388" spans="1:1" x14ac:dyDescent="0.3">
      <c r="A388" s="14" t="s">
        <v>1308</v>
      </c>
    </row>
    <row r="389" spans="1:1" x14ac:dyDescent="0.3">
      <c r="A389" s="14" t="s">
        <v>1309</v>
      </c>
    </row>
    <row r="390" spans="1:1" x14ac:dyDescent="0.3">
      <c r="A390" s="14" t="s">
        <v>1310</v>
      </c>
    </row>
    <row r="391" spans="1:1" x14ac:dyDescent="0.3">
      <c r="A391" s="14" t="s">
        <v>1311</v>
      </c>
    </row>
    <row r="392" spans="1:1" x14ac:dyDescent="0.3">
      <c r="A392" s="14" t="s">
        <v>1312</v>
      </c>
    </row>
    <row r="393" spans="1:1" x14ac:dyDescent="0.3">
      <c r="A393" s="14" t="s">
        <v>1313</v>
      </c>
    </row>
    <row r="394" spans="1:1" x14ac:dyDescent="0.3">
      <c r="A394" s="14" t="s">
        <v>1314</v>
      </c>
    </row>
    <row r="395" spans="1:1" x14ac:dyDescent="0.3">
      <c r="A395" s="14" t="s">
        <v>1315</v>
      </c>
    </row>
    <row r="396" spans="1:1" x14ac:dyDescent="0.3">
      <c r="A396" s="14" t="s">
        <v>1316</v>
      </c>
    </row>
    <row r="397" spans="1:1" x14ac:dyDescent="0.3">
      <c r="A397" s="14" t="s">
        <v>1317</v>
      </c>
    </row>
    <row r="398" spans="1:1" x14ac:dyDescent="0.3">
      <c r="A398" s="14" t="s">
        <v>1318</v>
      </c>
    </row>
    <row r="399" spans="1:1" x14ac:dyDescent="0.3">
      <c r="A399" s="14" t="s">
        <v>1319</v>
      </c>
    </row>
    <row r="400" spans="1:1" x14ac:dyDescent="0.3">
      <c r="A400" s="14" t="s">
        <v>1320</v>
      </c>
    </row>
    <row r="401" spans="1:1" x14ac:dyDescent="0.3">
      <c r="A401" s="14" t="s">
        <v>1321</v>
      </c>
    </row>
    <row r="402" spans="1:1" x14ac:dyDescent="0.3">
      <c r="A402" s="14" t="s">
        <v>1322</v>
      </c>
    </row>
    <row r="403" spans="1:1" x14ac:dyDescent="0.3">
      <c r="A403" s="14" t="s">
        <v>1323</v>
      </c>
    </row>
    <row r="404" spans="1:1" x14ac:dyDescent="0.3">
      <c r="A404" s="14" t="s">
        <v>1324</v>
      </c>
    </row>
    <row r="405" spans="1:1" x14ac:dyDescent="0.3">
      <c r="A405" s="14" t="s">
        <v>1325</v>
      </c>
    </row>
    <row r="406" spans="1:1" x14ac:dyDescent="0.3">
      <c r="A406" s="14" t="s">
        <v>1326</v>
      </c>
    </row>
    <row r="407" spans="1:1" x14ac:dyDescent="0.3">
      <c r="A407" s="14" t="s">
        <v>1327</v>
      </c>
    </row>
    <row r="408" spans="1:1" x14ac:dyDescent="0.3">
      <c r="A408" s="14" t="s">
        <v>1328</v>
      </c>
    </row>
    <row r="409" spans="1:1" x14ac:dyDescent="0.3">
      <c r="A409" s="14" t="s">
        <v>1329</v>
      </c>
    </row>
    <row r="410" spans="1:1" x14ac:dyDescent="0.3">
      <c r="A410" s="14" t="s">
        <v>1330</v>
      </c>
    </row>
    <row r="411" spans="1:1" x14ac:dyDescent="0.3">
      <c r="A411" s="14" t="s">
        <v>1331</v>
      </c>
    </row>
    <row r="412" spans="1:1" x14ac:dyDescent="0.3">
      <c r="A412" s="14" t="s">
        <v>1332</v>
      </c>
    </row>
    <row r="413" spans="1:1" x14ac:dyDescent="0.3">
      <c r="A413" s="14" t="s">
        <v>1333</v>
      </c>
    </row>
    <row r="414" spans="1:1" x14ac:dyDescent="0.3">
      <c r="A414" s="14" t="s">
        <v>1334</v>
      </c>
    </row>
    <row r="415" spans="1:1" x14ac:dyDescent="0.3">
      <c r="A415" s="14" t="s">
        <v>1335</v>
      </c>
    </row>
    <row r="416" spans="1:1" x14ac:dyDescent="0.3">
      <c r="A416" s="14" t="s">
        <v>1336</v>
      </c>
    </row>
    <row r="417" spans="1:1" x14ac:dyDescent="0.3">
      <c r="A417" s="14" t="s">
        <v>1337</v>
      </c>
    </row>
    <row r="418" spans="1:1" x14ac:dyDescent="0.3">
      <c r="A418" s="14" t="s">
        <v>1338</v>
      </c>
    </row>
    <row r="419" spans="1:1" x14ac:dyDescent="0.3">
      <c r="A419" s="14" t="s">
        <v>1339</v>
      </c>
    </row>
    <row r="420" spans="1:1" x14ac:dyDescent="0.3">
      <c r="A420" s="14" t="s">
        <v>1340</v>
      </c>
    </row>
    <row r="421" spans="1:1" x14ac:dyDescent="0.3">
      <c r="A421" s="14" t="s">
        <v>1341</v>
      </c>
    </row>
    <row r="422" spans="1:1" x14ac:dyDescent="0.3">
      <c r="A422" s="14" t="s">
        <v>1342</v>
      </c>
    </row>
    <row r="423" spans="1:1" x14ac:dyDescent="0.3">
      <c r="A423" s="14" t="s">
        <v>1343</v>
      </c>
    </row>
    <row r="424" spans="1:1" x14ac:dyDescent="0.3">
      <c r="A424" s="14" t="s">
        <v>1344</v>
      </c>
    </row>
    <row r="425" spans="1:1" x14ac:dyDescent="0.3">
      <c r="A425" s="14" t="s">
        <v>1345</v>
      </c>
    </row>
    <row r="426" spans="1:1" x14ac:dyDescent="0.3">
      <c r="A426" s="14" t="s">
        <v>1346</v>
      </c>
    </row>
    <row r="427" spans="1:1" x14ac:dyDescent="0.3">
      <c r="A427" s="14" t="s">
        <v>1347</v>
      </c>
    </row>
    <row r="428" spans="1:1" x14ac:dyDescent="0.3">
      <c r="A428" s="14" t="s">
        <v>1348</v>
      </c>
    </row>
    <row r="429" spans="1:1" x14ac:dyDescent="0.3">
      <c r="A429" s="14" t="s">
        <v>1349</v>
      </c>
    </row>
    <row r="430" spans="1:1" x14ac:dyDescent="0.3">
      <c r="A430" s="14" t="s">
        <v>1350</v>
      </c>
    </row>
    <row r="431" spans="1:1" x14ac:dyDescent="0.3">
      <c r="A431" s="14" t="s">
        <v>1351</v>
      </c>
    </row>
    <row r="432" spans="1:1" x14ac:dyDescent="0.3">
      <c r="A432" s="14" t="s">
        <v>1352</v>
      </c>
    </row>
    <row r="433" spans="1:1" x14ac:dyDescent="0.3">
      <c r="A433" s="14" t="s">
        <v>1353</v>
      </c>
    </row>
    <row r="434" spans="1:1" x14ac:dyDescent="0.3">
      <c r="A434" s="14" t="s">
        <v>1354</v>
      </c>
    </row>
    <row r="435" spans="1:1" x14ac:dyDescent="0.3">
      <c r="A435" s="14" t="s">
        <v>1355</v>
      </c>
    </row>
    <row r="436" spans="1:1" x14ac:dyDescent="0.3">
      <c r="A436" s="14" t="s">
        <v>1356</v>
      </c>
    </row>
    <row r="437" spans="1:1" x14ac:dyDescent="0.3">
      <c r="A437" s="14" t="s">
        <v>1357</v>
      </c>
    </row>
    <row r="438" spans="1:1" x14ac:dyDescent="0.3">
      <c r="A438" s="14" t="s">
        <v>1358</v>
      </c>
    </row>
    <row r="439" spans="1:1" x14ac:dyDescent="0.3">
      <c r="A439" s="14" t="s">
        <v>1359</v>
      </c>
    </row>
    <row r="440" spans="1:1" x14ac:dyDescent="0.3">
      <c r="A440" s="14" t="s">
        <v>1360</v>
      </c>
    </row>
    <row r="441" spans="1:1" x14ac:dyDescent="0.3">
      <c r="A441" s="14" t="s">
        <v>1361</v>
      </c>
    </row>
    <row r="442" spans="1:1" x14ac:dyDescent="0.3">
      <c r="A442" s="14" t="s">
        <v>1362</v>
      </c>
    </row>
    <row r="443" spans="1:1" x14ac:dyDescent="0.3">
      <c r="A443" s="14" t="s">
        <v>1363</v>
      </c>
    </row>
    <row r="444" spans="1:1" x14ac:dyDescent="0.3">
      <c r="A444" s="14" t="s">
        <v>1364</v>
      </c>
    </row>
    <row r="445" spans="1:1" x14ac:dyDescent="0.3">
      <c r="A445" s="14" t="s">
        <v>1365</v>
      </c>
    </row>
    <row r="446" spans="1:1" x14ac:dyDescent="0.3">
      <c r="A446" s="14" t="s">
        <v>1366</v>
      </c>
    </row>
    <row r="447" spans="1:1" x14ac:dyDescent="0.3">
      <c r="A447" s="14" t="s">
        <v>1367</v>
      </c>
    </row>
    <row r="448" spans="1:1" x14ac:dyDescent="0.3">
      <c r="A448" s="14" t="s">
        <v>1368</v>
      </c>
    </row>
    <row r="449" spans="1:1" x14ac:dyDescent="0.3">
      <c r="A449" s="14" t="s">
        <v>1369</v>
      </c>
    </row>
    <row r="450" spans="1:1" x14ac:dyDescent="0.3">
      <c r="A450" s="14" t="s">
        <v>1370</v>
      </c>
    </row>
    <row r="451" spans="1:1" x14ac:dyDescent="0.3">
      <c r="A451" s="14" t="s">
        <v>1371</v>
      </c>
    </row>
    <row r="452" spans="1:1" x14ac:dyDescent="0.3">
      <c r="A452" s="14" t="s">
        <v>1372</v>
      </c>
    </row>
    <row r="453" spans="1:1" x14ac:dyDescent="0.3">
      <c r="A453" s="14" t="s">
        <v>1373</v>
      </c>
    </row>
    <row r="454" spans="1:1" x14ac:dyDescent="0.3">
      <c r="A454" s="14" t="s">
        <v>1374</v>
      </c>
    </row>
    <row r="455" spans="1:1" x14ac:dyDescent="0.3">
      <c r="A455" s="14" t="s">
        <v>1375</v>
      </c>
    </row>
    <row r="456" spans="1:1" x14ac:dyDescent="0.3">
      <c r="A456" s="14" t="s">
        <v>1376</v>
      </c>
    </row>
    <row r="457" spans="1:1" x14ac:dyDescent="0.3">
      <c r="A457" s="14" t="s">
        <v>1377</v>
      </c>
    </row>
    <row r="458" spans="1:1" x14ac:dyDescent="0.3">
      <c r="A458" s="14" t="s">
        <v>1378</v>
      </c>
    </row>
    <row r="459" spans="1:1" x14ac:dyDescent="0.3">
      <c r="A459" s="14" t="s">
        <v>1379</v>
      </c>
    </row>
    <row r="460" spans="1:1" x14ac:dyDescent="0.3">
      <c r="A460" s="14" t="s">
        <v>1380</v>
      </c>
    </row>
    <row r="461" spans="1:1" x14ac:dyDescent="0.3">
      <c r="A461" s="14" t="s">
        <v>1381</v>
      </c>
    </row>
    <row r="462" spans="1:1" x14ac:dyDescent="0.3">
      <c r="A462" s="14" t="s">
        <v>1382</v>
      </c>
    </row>
    <row r="463" spans="1:1" x14ac:dyDescent="0.3">
      <c r="A463" s="14" t="s">
        <v>1383</v>
      </c>
    </row>
    <row r="464" spans="1:1" x14ac:dyDescent="0.3">
      <c r="A464" s="14" t="s">
        <v>1384</v>
      </c>
    </row>
    <row r="465" spans="1:1" x14ac:dyDescent="0.3">
      <c r="A465" s="14" t="s">
        <v>1385</v>
      </c>
    </row>
    <row r="466" spans="1:1" x14ac:dyDescent="0.3">
      <c r="A466" s="14" t="s">
        <v>1386</v>
      </c>
    </row>
    <row r="467" spans="1:1" x14ac:dyDescent="0.3">
      <c r="A467" s="14" t="s">
        <v>1387</v>
      </c>
    </row>
    <row r="468" spans="1:1" x14ac:dyDescent="0.3">
      <c r="A468" s="14" t="s">
        <v>1388</v>
      </c>
    </row>
    <row r="469" spans="1:1" x14ac:dyDescent="0.3">
      <c r="A469" s="14" t="s">
        <v>1389</v>
      </c>
    </row>
    <row r="470" spans="1:1" x14ac:dyDescent="0.3">
      <c r="A470" s="14" t="s">
        <v>1390</v>
      </c>
    </row>
    <row r="471" spans="1:1" x14ac:dyDescent="0.3">
      <c r="A471" s="14" t="s">
        <v>1391</v>
      </c>
    </row>
    <row r="472" spans="1:1" x14ac:dyDescent="0.3">
      <c r="A472" s="14" t="s">
        <v>1392</v>
      </c>
    </row>
    <row r="473" spans="1:1" x14ac:dyDescent="0.3">
      <c r="A473" s="14" t="s">
        <v>1393</v>
      </c>
    </row>
    <row r="474" spans="1:1" x14ac:dyDescent="0.3">
      <c r="A474" s="14" t="s">
        <v>1394</v>
      </c>
    </row>
    <row r="475" spans="1:1" x14ac:dyDescent="0.3">
      <c r="A475" s="14" t="s">
        <v>1395</v>
      </c>
    </row>
    <row r="476" spans="1:1" x14ac:dyDescent="0.3">
      <c r="A476" s="14" t="s">
        <v>1396</v>
      </c>
    </row>
    <row r="477" spans="1:1" x14ac:dyDescent="0.3">
      <c r="A477" s="14" t="s">
        <v>1397</v>
      </c>
    </row>
    <row r="478" spans="1:1" x14ac:dyDescent="0.3">
      <c r="A478" s="14" t="s">
        <v>1398</v>
      </c>
    </row>
    <row r="479" spans="1:1" x14ac:dyDescent="0.3">
      <c r="A479" s="14" t="s">
        <v>1399</v>
      </c>
    </row>
    <row r="480" spans="1:1" x14ac:dyDescent="0.3">
      <c r="A480" s="14" t="s">
        <v>1400</v>
      </c>
    </row>
    <row r="481" spans="1:1" x14ac:dyDescent="0.3">
      <c r="A481" s="14" t="s">
        <v>1401</v>
      </c>
    </row>
    <row r="482" spans="1:1" x14ac:dyDescent="0.3">
      <c r="A482" s="14" t="s">
        <v>1402</v>
      </c>
    </row>
    <row r="483" spans="1:1" x14ac:dyDescent="0.3">
      <c r="A483" s="14" t="s">
        <v>1403</v>
      </c>
    </row>
    <row r="484" spans="1:1" x14ac:dyDescent="0.3">
      <c r="A484" s="14" t="s">
        <v>1404</v>
      </c>
    </row>
    <row r="485" spans="1:1" x14ac:dyDescent="0.3">
      <c r="A485" s="14" t="s">
        <v>1405</v>
      </c>
    </row>
    <row r="486" spans="1:1" x14ac:dyDescent="0.3">
      <c r="A486" s="14" t="s">
        <v>1406</v>
      </c>
    </row>
    <row r="487" spans="1:1" x14ac:dyDescent="0.3">
      <c r="A487" s="14" t="s">
        <v>1407</v>
      </c>
    </row>
    <row r="488" spans="1:1" x14ac:dyDescent="0.3">
      <c r="A488" s="14" t="s">
        <v>1408</v>
      </c>
    </row>
    <row r="489" spans="1:1" x14ac:dyDescent="0.3">
      <c r="A489" s="14" t="s">
        <v>1409</v>
      </c>
    </row>
    <row r="490" spans="1:1" x14ac:dyDescent="0.3">
      <c r="A490" s="14" t="s">
        <v>1410</v>
      </c>
    </row>
    <row r="491" spans="1:1" x14ac:dyDescent="0.3">
      <c r="A491" s="14" t="s">
        <v>1411</v>
      </c>
    </row>
    <row r="492" spans="1:1" x14ac:dyDescent="0.3">
      <c r="A492" s="14" t="s">
        <v>1412</v>
      </c>
    </row>
    <row r="493" spans="1:1" x14ac:dyDescent="0.3">
      <c r="A493" s="14" t="s">
        <v>1413</v>
      </c>
    </row>
    <row r="494" spans="1:1" x14ac:dyDescent="0.3">
      <c r="A494" s="14" t="s">
        <v>1414</v>
      </c>
    </row>
    <row r="495" spans="1:1" x14ac:dyDescent="0.3">
      <c r="A495" s="14" t="s">
        <v>1415</v>
      </c>
    </row>
    <row r="496" spans="1:1" x14ac:dyDescent="0.3">
      <c r="A496" s="14" t="s">
        <v>1416</v>
      </c>
    </row>
    <row r="497" spans="1:1" x14ac:dyDescent="0.3">
      <c r="A497" s="14" t="s">
        <v>1417</v>
      </c>
    </row>
    <row r="498" spans="1:1" x14ac:dyDescent="0.3">
      <c r="A498" s="14" t="s">
        <v>1418</v>
      </c>
    </row>
    <row r="499" spans="1:1" x14ac:dyDescent="0.3">
      <c r="A499" s="14" t="s">
        <v>1419</v>
      </c>
    </row>
    <row r="500" spans="1:1" x14ac:dyDescent="0.3">
      <c r="A500" s="14" t="s">
        <v>1420</v>
      </c>
    </row>
    <row r="501" spans="1:1" x14ac:dyDescent="0.3">
      <c r="A501" s="14" t="s">
        <v>1421</v>
      </c>
    </row>
    <row r="502" spans="1:1" x14ac:dyDescent="0.3">
      <c r="A502" s="14" t="s">
        <v>1422</v>
      </c>
    </row>
    <row r="503" spans="1:1" x14ac:dyDescent="0.3">
      <c r="A503" s="14" t="s">
        <v>1423</v>
      </c>
    </row>
    <row r="504" spans="1:1" x14ac:dyDescent="0.3">
      <c r="A504" s="14" t="s">
        <v>1424</v>
      </c>
    </row>
    <row r="505" spans="1:1" x14ac:dyDescent="0.3">
      <c r="A505" s="14" t="s">
        <v>1425</v>
      </c>
    </row>
    <row r="506" spans="1:1" x14ac:dyDescent="0.3">
      <c r="A506" s="14" t="s">
        <v>1426</v>
      </c>
    </row>
    <row r="507" spans="1:1" x14ac:dyDescent="0.3">
      <c r="A507" s="14" t="s">
        <v>1427</v>
      </c>
    </row>
    <row r="508" spans="1:1" x14ac:dyDescent="0.3">
      <c r="A508" s="14" t="s">
        <v>1428</v>
      </c>
    </row>
    <row r="509" spans="1:1" x14ac:dyDescent="0.3">
      <c r="A509" s="14" t="s">
        <v>1429</v>
      </c>
    </row>
    <row r="510" spans="1:1" x14ac:dyDescent="0.3">
      <c r="A510" s="14" t="s">
        <v>1430</v>
      </c>
    </row>
    <row r="511" spans="1:1" x14ac:dyDescent="0.3">
      <c r="A511" s="14" t="s">
        <v>1431</v>
      </c>
    </row>
    <row r="512" spans="1:1" x14ac:dyDescent="0.3">
      <c r="A512" s="14" t="s">
        <v>1432</v>
      </c>
    </row>
    <row r="513" spans="1:1" x14ac:dyDescent="0.3">
      <c r="A513" s="14" t="s">
        <v>1433</v>
      </c>
    </row>
    <row r="514" spans="1:1" x14ac:dyDescent="0.3">
      <c r="A514" s="14" t="s">
        <v>1434</v>
      </c>
    </row>
    <row r="515" spans="1:1" x14ac:dyDescent="0.3">
      <c r="A515" s="14" t="s">
        <v>1435</v>
      </c>
    </row>
    <row r="516" spans="1:1" x14ac:dyDescent="0.3">
      <c r="A516" s="14" t="s">
        <v>1436</v>
      </c>
    </row>
    <row r="517" spans="1:1" x14ac:dyDescent="0.3">
      <c r="A517" s="14" t="s">
        <v>1437</v>
      </c>
    </row>
    <row r="518" spans="1:1" x14ac:dyDescent="0.3">
      <c r="A518" s="14" t="s">
        <v>1438</v>
      </c>
    </row>
    <row r="519" spans="1:1" x14ac:dyDescent="0.3">
      <c r="A519" s="14" t="s">
        <v>1439</v>
      </c>
    </row>
    <row r="520" spans="1:1" x14ac:dyDescent="0.3">
      <c r="A520" s="14" t="s">
        <v>1440</v>
      </c>
    </row>
    <row r="521" spans="1:1" x14ac:dyDescent="0.3">
      <c r="A521" s="14" t="s">
        <v>1441</v>
      </c>
    </row>
    <row r="522" spans="1:1" x14ac:dyDescent="0.3">
      <c r="A522" s="14" t="s">
        <v>1442</v>
      </c>
    </row>
    <row r="523" spans="1:1" x14ac:dyDescent="0.3">
      <c r="A523" s="14" t="s">
        <v>1443</v>
      </c>
    </row>
    <row r="524" spans="1:1" x14ac:dyDescent="0.3">
      <c r="A524" s="14" t="s">
        <v>1444</v>
      </c>
    </row>
    <row r="525" spans="1:1" x14ac:dyDescent="0.3">
      <c r="A525" s="14" t="s">
        <v>1445</v>
      </c>
    </row>
    <row r="526" spans="1:1" x14ac:dyDescent="0.3">
      <c r="A526" s="14" t="s">
        <v>1446</v>
      </c>
    </row>
    <row r="527" spans="1:1" x14ac:dyDescent="0.3">
      <c r="A527" s="14" t="s">
        <v>1447</v>
      </c>
    </row>
    <row r="528" spans="1:1" x14ac:dyDescent="0.3">
      <c r="A528" s="14" t="s">
        <v>1448</v>
      </c>
    </row>
    <row r="529" spans="1:1" x14ac:dyDescent="0.3">
      <c r="A529" s="14" t="s">
        <v>1449</v>
      </c>
    </row>
    <row r="530" spans="1:1" x14ac:dyDescent="0.3">
      <c r="A530" s="14" t="s">
        <v>1450</v>
      </c>
    </row>
    <row r="531" spans="1:1" x14ac:dyDescent="0.3">
      <c r="A531" s="14" t="s">
        <v>1451</v>
      </c>
    </row>
    <row r="532" spans="1:1" x14ac:dyDescent="0.3">
      <c r="A532" s="14" t="s">
        <v>1452</v>
      </c>
    </row>
    <row r="533" spans="1:1" x14ac:dyDescent="0.3">
      <c r="A533" s="14" t="s">
        <v>1453</v>
      </c>
    </row>
    <row r="534" spans="1:1" x14ac:dyDescent="0.3">
      <c r="A534" s="14" t="s">
        <v>1454</v>
      </c>
    </row>
    <row r="535" spans="1:1" x14ac:dyDescent="0.3">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1"/>
  <sheetViews>
    <sheetView workbookViewId="0">
      <selection activeCell="B36" sqref="B36"/>
    </sheetView>
  </sheetViews>
  <sheetFormatPr defaultColWidth="9.109375" defaultRowHeight="13.8" x14ac:dyDescent="0.25"/>
  <cols>
    <col min="1" max="1" width="54.109375" style="18" customWidth="1"/>
    <col min="2" max="2" width="38" style="18" customWidth="1"/>
    <col min="3" max="16384" width="9.109375" style="16"/>
  </cols>
  <sheetData>
    <row r="1" spans="1:3" x14ac:dyDescent="0.25">
      <c r="A1" s="210" t="s">
        <v>682</v>
      </c>
      <c r="B1" s="210"/>
      <c r="C1" s="17"/>
    </row>
    <row r="2" spans="1:3" ht="15.6"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B13" sqref="B13"/>
    </sheetView>
  </sheetViews>
  <sheetFormatPr defaultRowHeight="14.4" x14ac:dyDescent="0.3"/>
  <cols>
    <col min="1" max="1" width="11.5546875" customWidth="1"/>
    <col min="2" max="2" width="99.5546875" customWidth="1"/>
  </cols>
  <sheetData>
    <row r="1" spans="1:2" s="7" customFormat="1" x14ac:dyDescent="0.3">
      <c r="A1" s="211" t="s">
        <v>695</v>
      </c>
      <c r="B1" s="211"/>
    </row>
    <row r="2" spans="1:2" s="7" customFormat="1" x14ac:dyDescent="0.3"/>
    <row r="3" spans="1:2" x14ac:dyDescent="0.3">
      <c r="A3" s="9" t="s">
        <v>15</v>
      </c>
      <c r="B3" s="9" t="s">
        <v>4</v>
      </c>
    </row>
    <row r="4" spans="1:2" x14ac:dyDescent="0.3">
      <c r="A4" s="5" t="s">
        <v>825</v>
      </c>
      <c r="B4" s="5" t="s">
        <v>687</v>
      </c>
    </row>
    <row r="5" spans="1:2" x14ac:dyDescent="0.3">
      <c r="A5" s="5" t="s">
        <v>826</v>
      </c>
      <c r="B5" s="5" t="s">
        <v>688</v>
      </c>
    </row>
    <row r="6" spans="1:2" x14ac:dyDescent="0.3">
      <c r="A6" s="5" t="s">
        <v>827</v>
      </c>
      <c r="B6" s="5" t="s">
        <v>689</v>
      </c>
    </row>
    <row r="7" spans="1:2" x14ac:dyDescent="0.3">
      <c r="A7" s="5" t="s">
        <v>828</v>
      </c>
      <c r="B7" s="5" t="s">
        <v>690</v>
      </c>
    </row>
    <row r="8" spans="1:2" s="7" customFormat="1" x14ac:dyDescent="0.3">
      <c r="A8" s="5" t="s">
        <v>829</v>
      </c>
      <c r="B8" s="5" t="s">
        <v>691</v>
      </c>
    </row>
    <row r="9" spans="1:2" s="7" customFormat="1" x14ac:dyDescent="0.3">
      <c r="A9" s="5" t="s">
        <v>830</v>
      </c>
      <c r="B9" s="5" t="s">
        <v>692</v>
      </c>
    </row>
    <row r="10" spans="1:2" s="7" customFormat="1" x14ac:dyDescent="0.3">
      <c r="A10" s="5" t="s">
        <v>831</v>
      </c>
      <c r="B10" s="5" t="s">
        <v>693</v>
      </c>
    </row>
    <row r="11" spans="1:2" x14ac:dyDescent="0.3">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F37" sqref="F37"/>
    </sheetView>
  </sheetViews>
  <sheetFormatPr defaultRowHeight="14.4" x14ac:dyDescent="0.3"/>
  <cols>
    <col min="1" max="1" width="13.6640625" customWidth="1"/>
    <col min="2" max="2" width="57.109375" customWidth="1"/>
  </cols>
  <sheetData>
    <row r="1" spans="1:2" x14ac:dyDescent="0.3">
      <c r="A1" s="211" t="s">
        <v>699</v>
      </c>
      <c r="B1" s="211"/>
    </row>
    <row r="2" spans="1:2" x14ac:dyDescent="0.3">
      <c r="A2" s="7"/>
      <c r="B2" s="7"/>
    </row>
    <row r="3" spans="1:2" x14ac:dyDescent="0.3">
      <c r="A3" s="5" t="s">
        <v>833</v>
      </c>
      <c r="B3" s="5" t="s">
        <v>696</v>
      </c>
    </row>
    <row r="4" spans="1:2" x14ac:dyDescent="0.3">
      <c r="A4" s="5" t="s">
        <v>834</v>
      </c>
      <c r="B4" s="5" t="s">
        <v>697</v>
      </c>
    </row>
    <row r="5" spans="1:2" x14ac:dyDescent="0.3">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9"/>
  <sheetViews>
    <sheetView topLeftCell="A3" workbookViewId="0">
      <selection activeCell="A21" sqref="A21"/>
    </sheetView>
  </sheetViews>
  <sheetFormatPr defaultRowHeight="14.4" x14ac:dyDescent="0.3"/>
  <cols>
    <col min="1" max="1" width="30.44140625" style="7" customWidth="1"/>
    <col min="2" max="2" width="75.6640625" style="7" customWidth="1"/>
  </cols>
  <sheetData>
    <row r="1" spans="1:2" x14ac:dyDescent="0.3">
      <c r="A1" s="212" t="s">
        <v>724</v>
      </c>
      <c r="B1" s="212"/>
    </row>
    <row r="2" spans="1:2" x14ac:dyDescent="0.3">
      <c r="A2" s="10" t="s">
        <v>725</v>
      </c>
      <c r="B2" s="10" t="s">
        <v>4</v>
      </c>
    </row>
    <row r="3" spans="1:2" x14ac:dyDescent="0.3">
      <c r="A3" s="11" t="s">
        <v>726</v>
      </c>
      <c r="B3" s="12" t="s">
        <v>727</v>
      </c>
    </row>
    <row r="4" spans="1:2" x14ac:dyDescent="0.3">
      <c r="A4" s="11" t="s">
        <v>728</v>
      </c>
      <c r="B4" s="12" t="s">
        <v>729</v>
      </c>
    </row>
    <row r="5" spans="1:2" x14ac:dyDescent="0.3">
      <c r="A5" s="11" t="s">
        <v>730</v>
      </c>
      <c r="B5" s="12" t="s">
        <v>731</v>
      </c>
    </row>
    <row r="6" spans="1:2" ht="28.8" x14ac:dyDescent="0.3">
      <c r="A6" s="11" t="s">
        <v>732</v>
      </c>
      <c r="B6" s="12" t="s">
        <v>733</v>
      </c>
    </row>
    <row r="7" spans="1:2" x14ac:dyDescent="0.3">
      <c r="A7" s="11" t="s">
        <v>734</v>
      </c>
      <c r="B7" s="12" t="s">
        <v>735</v>
      </c>
    </row>
    <row r="8" spans="1:2" x14ac:dyDescent="0.3">
      <c r="A8" s="11" t="s">
        <v>736</v>
      </c>
      <c r="B8" s="12" t="s">
        <v>737</v>
      </c>
    </row>
    <row r="9" spans="1:2" x14ac:dyDescent="0.3">
      <c r="A9" s="11" t="s">
        <v>738</v>
      </c>
      <c r="B9" s="12" t="s">
        <v>739</v>
      </c>
    </row>
    <row r="10" spans="1:2" x14ac:dyDescent="0.3">
      <c r="A10" s="11" t="s">
        <v>740</v>
      </c>
      <c r="B10" s="12" t="s">
        <v>741</v>
      </c>
    </row>
    <row r="11" spans="1:2" x14ac:dyDescent="0.3">
      <c r="A11" s="11" t="s">
        <v>742</v>
      </c>
      <c r="B11" s="12" t="s">
        <v>743</v>
      </c>
    </row>
    <row r="12" spans="1:2" ht="28.8" x14ac:dyDescent="0.3">
      <c r="A12" s="11" t="s">
        <v>744</v>
      </c>
      <c r="B12" s="12" t="s">
        <v>745</v>
      </c>
    </row>
    <row r="13" spans="1:2" ht="28.8" x14ac:dyDescent="0.3">
      <c r="A13" s="11" t="s">
        <v>746</v>
      </c>
      <c r="B13" s="12" t="s">
        <v>747</v>
      </c>
    </row>
    <row r="14" spans="1:2" ht="28.8" x14ac:dyDescent="0.3">
      <c r="A14" s="11" t="s">
        <v>748</v>
      </c>
      <c r="B14" s="12" t="s">
        <v>749</v>
      </c>
    </row>
    <row r="15" spans="1:2" x14ac:dyDescent="0.3">
      <c r="A15" s="11" t="s">
        <v>750</v>
      </c>
      <c r="B15" s="12" t="s">
        <v>751</v>
      </c>
    </row>
    <row r="16" spans="1:2" x14ac:dyDescent="0.3">
      <c r="A16" s="11" t="s">
        <v>752</v>
      </c>
      <c r="B16" s="12" t="s">
        <v>753</v>
      </c>
    </row>
    <row r="17" spans="1:2" x14ac:dyDescent="0.3">
      <c r="A17" s="11" t="s">
        <v>754</v>
      </c>
      <c r="B17" s="12" t="s">
        <v>755</v>
      </c>
    </row>
    <row r="18" spans="1:2" x14ac:dyDescent="0.3">
      <c r="A18" s="11" t="s">
        <v>756</v>
      </c>
      <c r="B18" s="12" t="s">
        <v>757</v>
      </c>
    </row>
    <row r="19" spans="1:2" x14ac:dyDescent="0.3">
      <c r="A19" s="11" t="s">
        <v>758</v>
      </c>
      <c r="B19" s="12" t="s">
        <v>759</v>
      </c>
    </row>
    <row r="20" spans="1:2" ht="28.8" x14ac:dyDescent="0.3">
      <c r="A20" s="11" t="s">
        <v>760</v>
      </c>
      <c r="B20" s="12" t="s">
        <v>761</v>
      </c>
    </row>
    <row r="21" spans="1:2" x14ac:dyDescent="0.3">
      <c r="A21" s="11" t="s">
        <v>762</v>
      </c>
      <c r="B21" s="12" t="s">
        <v>763</v>
      </c>
    </row>
    <row r="22" spans="1:2" x14ac:dyDescent="0.3">
      <c r="A22" s="11" t="s">
        <v>764</v>
      </c>
      <c r="B22" s="12" t="s">
        <v>765</v>
      </c>
    </row>
    <row r="23" spans="1:2" x14ac:dyDescent="0.3">
      <c r="A23" s="11" t="s">
        <v>766</v>
      </c>
      <c r="B23" s="12" t="s">
        <v>767</v>
      </c>
    </row>
    <row r="24" spans="1:2" x14ac:dyDescent="0.3">
      <c r="A24" s="11" t="s">
        <v>768</v>
      </c>
      <c r="B24" s="12" t="s">
        <v>769</v>
      </c>
    </row>
    <row r="25" spans="1:2" ht="28.8" x14ac:dyDescent="0.3">
      <c r="A25" s="11" t="s">
        <v>770</v>
      </c>
      <c r="B25" s="12" t="s">
        <v>771</v>
      </c>
    </row>
    <row r="26" spans="1:2" ht="28.8" x14ac:dyDescent="0.3">
      <c r="A26" s="11" t="s">
        <v>772</v>
      </c>
      <c r="B26" s="12" t="s">
        <v>773</v>
      </c>
    </row>
    <row r="27" spans="1:2" ht="28.8" x14ac:dyDescent="0.3">
      <c r="A27" s="11" t="s">
        <v>774</v>
      </c>
      <c r="B27" s="12" t="s">
        <v>775</v>
      </c>
    </row>
    <row r="28" spans="1:2" ht="28.8" x14ac:dyDescent="0.3">
      <c r="A28" s="11" t="s">
        <v>776</v>
      </c>
      <c r="B28" s="12" t="s">
        <v>777</v>
      </c>
    </row>
    <row r="29" spans="1:2" x14ac:dyDescent="0.3">
      <c r="A29" s="11" t="s">
        <v>778</v>
      </c>
      <c r="B29" s="12" t="s">
        <v>779</v>
      </c>
    </row>
    <row r="30" spans="1:2" x14ac:dyDescent="0.3">
      <c r="A30" s="11" t="s">
        <v>780</v>
      </c>
      <c r="B30" s="12" t="s">
        <v>781</v>
      </c>
    </row>
    <row r="31" spans="1:2" ht="28.8" x14ac:dyDescent="0.3">
      <c r="A31" s="11" t="s">
        <v>782</v>
      </c>
      <c r="B31" s="12" t="s">
        <v>783</v>
      </c>
    </row>
    <row r="32" spans="1:2" ht="28.8" x14ac:dyDescent="0.3">
      <c r="A32" s="11" t="s">
        <v>784</v>
      </c>
      <c r="B32" s="12" t="s">
        <v>785</v>
      </c>
    </row>
    <row r="33" spans="1:2" x14ac:dyDescent="0.3">
      <c r="A33" s="11" t="s">
        <v>786</v>
      </c>
      <c r="B33" s="12" t="s">
        <v>787</v>
      </c>
    </row>
    <row r="34" spans="1:2" ht="28.8" x14ac:dyDescent="0.3">
      <c r="A34" s="11" t="s">
        <v>788</v>
      </c>
      <c r="B34" s="12" t="s">
        <v>789</v>
      </c>
    </row>
    <row r="35" spans="1:2" ht="28.8" x14ac:dyDescent="0.3">
      <c r="A35" s="11" t="s">
        <v>790</v>
      </c>
      <c r="B35" s="12" t="s">
        <v>791</v>
      </c>
    </row>
    <row r="36" spans="1:2" x14ac:dyDescent="0.3">
      <c r="A36" s="11" t="s">
        <v>792</v>
      </c>
      <c r="B36" s="12" t="s">
        <v>793</v>
      </c>
    </row>
    <row r="37" spans="1:2" x14ac:dyDescent="0.3">
      <c r="A37" s="11" t="s">
        <v>794</v>
      </c>
      <c r="B37" s="12" t="s">
        <v>795</v>
      </c>
    </row>
    <row r="38" spans="1:2" x14ac:dyDescent="0.3">
      <c r="A38" s="13">
        <v>139</v>
      </c>
      <c r="B38" s="12" t="s">
        <v>796</v>
      </c>
    </row>
    <row r="39" spans="1:2" x14ac:dyDescent="0.3">
      <c r="A39" s="13" t="s">
        <v>797</v>
      </c>
      <c r="B39" s="12" t="s">
        <v>798</v>
      </c>
    </row>
    <row r="40" spans="1:2" x14ac:dyDescent="0.3">
      <c r="A40" s="11" t="s">
        <v>799</v>
      </c>
      <c r="B40" s="12" t="s">
        <v>800</v>
      </c>
    </row>
    <row r="41" spans="1:2" ht="28.8" x14ac:dyDescent="0.3">
      <c r="A41" s="11" t="s">
        <v>801</v>
      </c>
      <c r="B41" s="12" t="s">
        <v>802</v>
      </c>
    </row>
    <row r="42" spans="1:2" x14ac:dyDescent="0.3">
      <c r="A42" s="11" t="s">
        <v>803</v>
      </c>
      <c r="B42" s="12" t="s">
        <v>804</v>
      </c>
    </row>
    <row r="43" spans="1:2" ht="28.8" x14ac:dyDescent="0.3">
      <c r="A43" s="11" t="s">
        <v>805</v>
      </c>
      <c r="B43" s="12" t="s">
        <v>806</v>
      </c>
    </row>
    <row r="44" spans="1:2" ht="28.8" x14ac:dyDescent="0.3">
      <c r="A44" s="11" t="s">
        <v>807</v>
      </c>
      <c r="B44" s="12" t="s">
        <v>808</v>
      </c>
    </row>
    <row r="45" spans="1:2" ht="28.8" x14ac:dyDescent="0.3">
      <c r="A45" s="11" t="s">
        <v>809</v>
      </c>
      <c r="B45" s="12" t="s">
        <v>810</v>
      </c>
    </row>
    <row r="46" spans="1:2" x14ac:dyDescent="0.3">
      <c r="A46" s="11" t="s">
        <v>811</v>
      </c>
      <c r="B46" s="12" t="s">
        <v>812</v>
      </c>
    </row>
    <row r="47" spans="1:2" x14ac:dyDescent="0.3">
      <c r="A47" s="11" t="s">
        <v>813</v>
      </c>
      <c r="B47" s="12" t="s">
        <v>814</v>
      </c>
    </row>
    <row r="48" spans="1:2" ht="28.8" x14ac:dyDescent="0.3">
      <c r="A48" s="11" t="s">
        <v>815</v>
      </c>
      <c r="B48" s="12" t="s">
        <v>816</v>
      </c>
    </row>
    <row r="49" spans="1:2" ht="28.8" x14ac:dyDescent="0.3">
      <c r="A49" s="11" t="s">
        <v>817</v>
      </c>
      <c r="B49" s="12" t="s">
        <v>818</v>
      </c>
    </row>
    <row r="50" spans="1:2" ht="28.8" x14ac:dyDescent="0.3">
      <c r="A50" s="11" t="s">
        <v>819</v>
      </c>
      <c r="B50" s="12" t="s">
        <v>820</v>
      </c>
    </row>
    <row r="51" spans="1:2" ht="28.8" x14ac:dyDescent="0.3">
      <c r="A51" s="11" t="s">
        <v>821</v>
      </c>
      <c r="B51" s="12" t="s">
        <v>822</v>
      </c>
    </row>
    <row r="52" spans="1:2" x14ac:dyDescent="0.3">
      <c r="A52" s="11" t="s">
        <v>823</v>
      </c>
      <c r="B52" s="12" t="s">
        <v>824</v>
      </c>
    </row>
    <row r="53" spans="1:2" x14ac:dyDescent="0.3">
      <c r="A53" s="11"/>
      <c r="B53" s="12"/>
    </row>
    <row r="54" spans="1:2" x14ac:dyDescent="0.3">
      <c r="A54" s="11"/>
      <c r="B54" s="12"/>
    </row>
    <row r="55" spans="1:2" x14ac:dyDescent="0.3">
      <c r="A55" s="11"/>
      <c r="B55" s="12"/>
    </row>
    <row r="56" spans="1:2" x14ac:dyDescent="0.3">
      <c r="A56" s="11"/>
      <c r="B56" s="12"/>
    </row>
    <row r="57" spans="1:2" x14ac:dyDescent="0.3">
      <c r="A57" s="11"/>
      <c r="B57" s="12"/>
    </row>
    <row r="58" spans="1:2" x14ac:dyDescent="0.3">
      <c r="A58" s="11"/>
      <c r="B58" s="12"/>
    </row>
    <row r="59" spans="1:2" x14ac:dyDescent="0.3">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55"/>
  <sheetViews>
    <sheetView topLeftCell="A114" workbookViewId="0">
      <selection activeCell="A132" sqref="A132"/>
    </sheetView>
  </sheetViews>
  <sheetFormatPr defaultRowHeight="14.4" x14ac:dyDescent="0.3"/>
  <cols>
    <col min="1" max="1" width="32.44140625" customWidth="1"/>
    <col min="2" max="2" width="44.6640625" customWidth="1"/>
    <col min="3" max="3" width="53" customWidth="1"/>
  </cols>
  <sheetData>
    <row r="1" spans="1:3" x14ac:dyDescent="0.3">
      <c r="A1" s="1"/>
      <c r="B1" s="1"/>
      <c r="C1" s="1"/>
    </row>
    <row r="2" spans="1:3" ht="17.399999999999999" x14ac:dyDescent="0.3">
      <c r="A2" s="213" t="s">
        <v>16</v>
      </c>
      <c r="B2" s="213"/>
      <c r="C2" s="213"/>
    </row>
    <row r="3" spans="1:3" x14ac:dyDescent="0.3">
      <c r="A3" s="1"/>
      <c r="B3" s="1"/>
      <c r="C3" s="1"/>
    </row>
    <row r="4" spans="1:3" x14ac:dyDescent="0.3">
      <c r="A4" s="2"/>
      <c r="B4" s="2"/>
      <c r="C4" s="2"/>
    </row>
    <row r="5" spans="1:3" x14ac:dyDescent="0.3">
      <c r="A5" s="214" t="s">
        <v>17</v>
      </c>
      <c r="B5" s="216" t="s">
        <v>18</v>
      </c>
      <c r="C5" s="216"/>
    </row>
    <row r="6" spans="1:3" ht="27.6" x14ac:dyDescent="0.3">
      <c r="A6" s="215"/>
      <c r="B6" s="3" t="s">
        <v>19</v>
      </c>
      <c r="C6" s="3" t="s">
        <v>20</v>
      </c>
    </row>
    <row r="7" spans="1:3" x14ac:dyDescent="0.3">
      <c r="A7" s="4" t="s">
        <v>21</v>
      </c>
      <c r="B7" s="4" t="s">
        <v>22</v>
      </c>
      <c r="C7" s="4" t="s">
        <v>22</v>
      </c>
    </row>
    <row r="8" spans="1:3" x14ac:dyDescent="0.3">
      <c r="A8" s="4" t="s">
        <v>23</v>
      </c>
      <c r="B8" s="4" t="s">
        <v>24</v>
      </c>
      <c r="C8" s="4" t="s">
        <v>25</v>
      </c>
    </row>
    <row r="9" spans="1:3" x14ac:dyDescent="0.3">
      <c r="A9" s="4" t="s">
        <v>26</v>
      </c>
      <c r="B9" s="4" t="s">
        <v>27</v>
      </c>
      <c r="C9" s="4" t="s">
        <v>28</v>
      </c>
    </row>
    <row r="10" spans="1:3" x14ac:dyDescent="0.3">
      <c r="A10" s="4" t="s">
        <v>29</v>
      </c>
      <c r="B10" s="4" t="s">
        <v>30</v>
      </c>
      <c r="C10" s="4" t="s">
        <v>31</v>
      </c>
    </row>
    <row r="11" spans="1:3" x14ac:dyDescent="0.3">
      <c r="A11" s="4" t="s">
        <v>32</v>
      </c>
      <c r="B11" s="4" t="s">
        <v>33</v>
      </c>
      <c r="C11" s="4" t="s">
        <v>34</v>
      </c>
    </row>
    <row r="12" spans="1:3" x14ac:dyDescent="0.3">
      <c r="A12" s="4" t="s">
        <v>35</v>
      </c>
      <c r="B12" s="4" t="s">
        <v>36</v>
      </c>
      <c r="C12" s="4" t="s">
        <v>37</v>
      </c>
    </row>
    <row r="13" spans="1:3" x14ac:dyDescent="0.3">
      <c r="A13" s="4" t="s">
        <v>38</v>
      </c>
      <c r="B13" s="4" t="s">
        <v>39</v>
      </c>
      <c r="C13" s="4" t="s">
        <v>40</v>
      </c>
    </row>
    <row r="14" spans="1:3" x14ac:dyDescent="0.3">
      <c r="A14" s="4" t="s">
        <v>41</v>
      </c>
      <c r="B14" s="4" t="s">
        <v>42</v>
      </c>
      <c r="C14" s="4" t="s">
        <v>42</v>
      </c>
    </row>
    <row r="15" spans="1:3" x14ac:dyDescent="0.3">
      <c r="A15" s="4" t="s">
        <v>43</v>
      </c>
      <c r="B15" s="4" t="s">
        <v>44</v>
      </c>
      <c r="C15" s="4" t="s">
        <v>44</v>
      </c>
    </row>
    <row r="16" spans="1:3" x14ac:dyDescent="0.3">
      <c r="A16" s="4" t="s">
        <v>45</v>
      </c>
      <c r="B16" s="4" t="s">
        <v>46</v>
      </c>
      <c r="C16" s="4" t="s">
        <v>46</v>
      </c>
    </row>
    <row r="17" spans="1:3" x14ac:dyDescent="0.3">
      <c r="A17" s="4" t="s">
        <v>47</v>
      </c>
      <c r="B17" s="4" t="s">
        <v>48</v>
      </c>
      <c r="C17" s="4" t="s">
        <v>49</v>
      </c>
    </row>
    <row r="18" spans="1:3" x14ac:dyDescent="0.3">
      <c r="A18" s="4" t="s">
        <v>50</v>
      </c>
      <c r="B18" s="4" t="s">
        <v>51</v>
      </c>
      <c r="C18" s="4" t="s">
        <v>52</v>
      </c>
    </row>
    <row r="19" spans="1:3" x14ac:dyDescent="0.3">
      <c r="A19" s="4" t="s">
        <v>53</v>
      </c>
      <c r="B19" s="4" t="s">
        <v>54</v>
      </c>
      <c r="C19" s="4" t="s">
        <v>54</v>
      </c>
    </row>
    <row r="20" spans="1:3" x14ac:dyDescent="0.3">
      <c r="A20" s="4" t="s">
        <v>55</v>
      </c>
      <c r="B20" s="4" t="s">
        <v>56</v>
      </c>
      <c r="C20" s="4" t="s">
        <v>56</v>
      </c>
    </row>
    <row r="21" spans="1:3" x14ac:dyDescent="0.3">
      <c r="A21" s="4" t="s">
        <v>57</v>
      </c>
      <c r="B21" s="4" t="s">
        <v>58</v>
      </c>
      <c r="C21" s="4" t="s">
        <v>58</v>
      </c>
    </row>
    <row r="22" spans="1:3" x14ac:dyDescent="0.3">
      <c r="A22" s="4" t="s">
        <v>59</v>
      </c>
      <c r="B22" s="4" t="s">
        <v>60</v>
      </c>
      <c r="C22" s="4" t="s">
        <v>61</v>
      </c>
    </row>
    <row r="23" spans="1:3" x14ac:dyDescent="0.3">
      <c r="A23" s="4" t="s">
        <v>62</v>
      </c>
      <c r="B23" s="4" t="s">
        <v>63</v>
      </c>
      <c r="C23" s="4" t="s">
        <v>64</v>
      </c>
    </row>
    <row r="24" spans="1:3" x14ac:dyDescent="0.3">
      <c r="A24" s="4" t="s">
        <v>65</v>
      </c>
      <c r="B24" s="4" t="s">
        <v>66</v>
      </c>
      <c r="C24" s="4" t="s">
        <v>67</v>
      </c>
    </row>
    <row r="25" spans="1:3" x14ac:dyDescent="0.3">
      <c r="A25" s="4" t="s">
        <v>68</v>
      </c>
      <c r="B25" s="4" t="s">
        <v>69</v>
      </c>
      <c r="C25" s="4" t="s">
        <v>69</v>
      </c>
    </row>
    <row r="26" spans="1:3" x14ac:dyDescent="0.3">
      <c r="A26" s="4" t="s">
        <v>70</v>
      </c>
      <c r="B26" s="4" t="s">
        <v>71</v>
      </c>
      <c r="C26" s="4" t="s">
        <v>72</v>
      </c>
    </row>
    <row r="27" spans="1:3" x14ac:dyDescent="0.3">
      <c r="A27" s="4" t="s">
        <v>73</v>
      </c>
      <c r="B27" s="4" t="s">
        <v>74</v>
      </c>
      <c r="C27" s="4" t="s">
        <v>74</v>
      </c>
    </row>
    <row r="28" spans="1:3" x14ac:dyDescent="0.3">
      <c r="A28" s="4" t="s">
        <v>75</v>
      </c>
      <c r="B28" s="4" t="s">
        <v>76</v>
      </c>
      <c r="C28" s="4" t="s">
        <v>77</v>
      </c>
    </row>
    <row r="29" spans="1:3" x14ac:dyDescent="0.3">
      <c r="A29" s="4" t="s">
        <v>78</v>
      </c>
      <c r="B29" s="4" t="s">
        <v>79</v>
      </c>
      <c r="C29" s="4" t="s">
        <v>79</v>
      </c>
    </row>
    <row r="30" spans="1:3" x14ac:dyDescent="0.3">
      <c r="A30" s="4" t="s">
        <v>80</v>
      </c>
      <c r="B30" s="4" t="s">
        <v>81</v>
      </c>
      <c r="C30" s="4" t="s">
        <v>82</v>
      </c>
    </row>
    <row r="31" spans="1:3" x14ac:dyDescent="0.3">
      <c r="A31" s="4" t="s">
        <v>83</v>
      </c>
      <c r="B31" s="4" t="s">
        <v>84</v>
      </c>
      <c r="C31" s="4" t="s">
        <v>84</v>
      </c>
    </row>
    <row r="32" spans="1:3" x14ac:dyDescent="0.3">
      <c r="A32" s="4" t="s">
        <v>85</v>
      </c>
      <c r="B32" s="4" t="s">
        <v>86</v>
      </c>
      <c r="C32" s="4" t="s">
        <v>86</v>
      </c>
    </row>
    <row r="33" spans="1:3" x14ac:dyDescent="0.3">
      <c r="A33" s="4" t="s">
        <v>87</v>
      </c>
      <c r="B33" s="4" t="s">
        <v>88</v>
      </c>
      <c r="C33" s="4" t="s">
        <v>88</v>
      </c>
    </row>
    <row r="34" spans="1:3" x14ac:dyDescent="0.3">
      <c r="A34" s="4" t="s">
        <v>89</v>
      </c>
      <c r="B34" s="4" t="s">
        <v>90</v>
      </c>
      <c r="C34" s="4" t="s">
        <v>91</v>
      </c>
    </row>
    <row r="35" spans="1:3" x14ac:dyDescent="0.3">
      <c r="A35" s="4" t="s">
        <v>92</v>
      </c>
      <c r="B35" s="4" t="s">
        <v>93</v>
      </c>
      <c r="C35" s="4" t="s">
        <v>94</v>
      </c>
    </row>
    <row r="36" spans="1:3" x14ac:dyDescent="0.3">
      <c r="A36" s="4" t="s">
        <v>95</v>
      </c>
      <c r="B36" s="4" t="s">
        <v>96</v>
      </c>
      <c r="C36" s="4" t="s">
        <v>96</v>
      </c>
    </row>
    <row r="37" spans="1:3" x14ac:dyDescent="0.3">
      <c r="A37" s="4" t="s">
        <v>97</v>
      </c>
      <c r="B37" s="4" t="s">
        <v>98</v>
      </c>
      <c r="C37" s="4" t="s">
        <v>99</v>
      </c>
    </row>
    <row r="38" spans="1:3" x14ac:dyDescent="0.3">
      <c r="A38" s="4" t="s">
        <v>100</v>
      </c>
      <c r="B38" s="4" t="s">
        <v>101</v>
      </c>
      <c r="C38" s="4" t="s">
        <v>101</v>
      </c>
    </row>
    <row r="39" spans="1:3" x14ac:dyDescent="0.3">
      <c r="A39" s="4" t="s">
        <v>102</v>
      </c>
      <c r="B39" s="4" t="s">
        <v>103</v>
      </c>
      <c r="C39" s="4" t="s">
        <v>104</v>
      </c>
    </row>
    <row r="40" spans="1:3" x14ac:dyDescent="0.3">
      <c r="A40" s="4" t="s">
        <v>105</v>
      </c>
      <c r="B40" s="4" t="s">
        <v>106</v>
      </c>
      <c r="C40" s="4" t="s">
        <v>106</v>
      </c>
    </row>
    <row r="41" spans="1:3" x14ac:dyDescent="0.3">
      <c r="A41" s="4" t="s">
        <v>107</v>
      </c>
      <c r="B41" s="4" t="s">
        <v>108</v>
      </c>
      <c r="C41" s="4" t="s">
        <v>108</v>
      </c>
    </row>
    <row r="42" spans="1:3" x14ac:dyDescent="0.3">
      <c r="A42" s="4" t="s">
        <v>109</v>
      </c>
      <c r="B42" s="4" t="s">
        <v>110</v>
      </c>
      <c r="C42" s="4" t="s">
        <v>111</v>
      </c>
    </row>
    <row r="43" spans="1:3" x14ac:dyDescent="0.3">
      <c r="A43" s="4" t="s">
        <v>112</v>
      </c>
      <c r="B43" s="4" t="s">
        <v>113</v>
      </c>
      <c r="C43" s="4" t="s">
        <v>113</v>
      </c>
    </row>
    <row r="44" spans="1:3" x14ac:dyDescent="0.3">
      <c r="A44" s="4" t="s">
        <v>114</v>
      </c>
      <c r="B44" s="4" t="s">
        <v>115</v>
      </c>
      <c r="C44" s="4" t="s">
        <v>115</v>
      </c>
    </row>
    <row r="45" spans="1:3" x14ac:dyDescent="0.3">
      <c r="A45" s="4" t="s">
        <v>116</v>
      </c>
      <c r="B45" s="4" t="s">
        <v>117</v>
      </c>
      <c r="C45" s="4" t="s">
        <v>118</v>
      </c>
    </row>
    <row r="46" spans="1:3" x14ac:dyDescent="0.3">
      <c r="A46" s="4" t="s">
        <v>119</v>
      </c>
      <c r="B46" s="4" t="s">
        <v>120</v>
      </c>
      <c r="C46" s="4" t="s">
        <v>121</v>
      </c>
    </row>
    <row r="47" spans="1:3" x14ac:dyDescent="0.3">
      <c r="A47" s="4" t="s">
        <v>122</v>
      </c>
      <c r="B47" s="4" t="s">
        <v>123</v>
      </c>
      <c r="C47" s="4" t="s">
        <v>124</v>
      </c>
    </row>
    <row r="48" spans="1:3" x14ac:dyDescent="0.3">
      <c r="A48" s="4" t="s">
        <v>125</v>
      </c>
      <c r="B48" s="4" t="s">
        <v>126</v>
      </c>
      <c r="C48" s="4" t="s">
        <v>127</v>
      </c>
    </row>
    <row r="49" spans="1:3" x14ac:dyDescent="0.3">
      <c r="A49" s="4" t="s">
        <v>128</v>
      </c>
      <c r="B49" s="4" t="s">
        <v>129</v>
      </c>
      <c r="C49" s="4" t="s">
        <v>130</v>
      </c>
    </row>
    <row r="50" spans="1:3" x14ac:dyDescent="0.3">
      <c r="A50" s="4" t="s">
        <v>131</v>
      </c>
      <c r="B50" s="4" t="s">
        <v>132</v>
      </c>
      <c r="C50" s="4" t="s">
        <v>132</v>
      </c>
    </row>
    <row r="51" spans="1:3" x14ac:dyDescent="0.3">
      <c r="A51" s="4" t="s">
        <v>133</v>
      </c>
      <c r="B51" s="4" t="s">
        <v>134</v>
      </c>
      <c r="C51" s="4" t="s">
        <v>135</v>
      </c>
    </row>
    <row r="52" spans="1:3" x14ac:dyDescent="0.3">
      <c r="A52" s="4" t="s">
        <v>136</v>
      </c>
      <c r="B52" s="4" t="s">
        <v>137</v>
      </c>
      <c r="C52" s="4" t="s">
        <v>138</v>
      </c>
    </row>
    <row r="53" spans="1:3" x14ac:dyDescent="0.3">
      <c r="A53" s="4" t="s">
        <v>139</v>
      </c>
      <c r="B53" s="4" t="s">
        <v>140</v>
      </c>
      <c r="C53" s="4" t="s">
        <v>140</v>
      </c>
    </row>
    <row r="54" spans="1:3" x14ac:dyDescent="0.3">
      <c r="A54" s="4" t="s">
        <v>141</v>
      </c>
      <c r="B54" s="4" t="s">
        <v>142</v>
      </c>
      <c r="C54" s="4" t="s">
        <v>143</v>
      </c>
    </row>
    <row r="55" spans="1:3" x14ac:dyDescent="0.3">
      <c r="A55" s="4" t="s">
        <v>144</v>
      </c>
      <c r="B55" s="4" t="s">
        <v>145</v>
      </c>
      <c r="C55" s="4" t="s">
        <v>146</v>
      </c>
    </row>
    <row r="56" spans="1:3" x14ac:dyDescent="0.3">
      <c r="A56" s="4" t="s">
        <v>147</v>
      </c>
      <c r="B56" s="4" t="s">
        <v>148</v>
      </c>
      <c r="C56" s="4" t="s">
        <v>148</v>
      </c>
    </row>
    <row r="57" spans="1:3" x14ac:dyDescent="0.3">
      <c r="A57" s="4" t="s">
        <v>149</v>
      </c>
      <c r="B57" s="4" t="s">
        <v>150</v>
      </c>
      <c r="C57" s="4" t="s">
        <v>150</v>
      </c>
    </row>
    <row r="58" spans="1:3" x14ac:dyDescent="0.3">
      <c r="A58" s="4" t="s">
        <v>151</v>
      </c>
      <c r="B58" s="4" t="s">
        <v>152</v>
      </c>
      <c r="C58" s="4" t="s">
        <v>152</v>
      </c>
    </row>
    <row r="59" spans="1:3" x14ac:dyDescent="0.3">
      <c r="A59" s="4" t="s">
        <v>153</v>
      </c>
      <c r="B59" s="4" t="s">
        <v>154</v>
      </c>
      <c r="C59" s="4" t="s">
        <v>154</v>
      </c>
    </row>
    <row r="60" spans="1:3" x14ac:dyDescent="0.3">
      <c r="A60" s="4" t="s">
        <v>155</v>
      </c>
      <c r="B60" s="4" t="s">
        <v>156</v>
      </c>
      <c r="C60" s="4" t="s">
        <v>156</v>
      </c>
    </row>
    <row r="61" spans="1:3" x14ac:dyDescent="0.3">
      <c r="A61" s="4" t="s">
        <v>157</v>
      </c>
      <c r="B61" s="4" t="s">
        <v>158</v>
      </c>
      <c r="C61" s="4" t="s">
        <v>159</v>
      </c>
    </row>
    <row r="62" spans="1:3" x14ac:dyDescent="0.3">
      <c r="A62" s="4" t="s">
        <v>160</v>
      </c>
      <c r="B62" s="4" t="s">
        <v>161</v>
      </c>
      <c r="C62" s="4" t="s">
        <v>161</v>
      </c>
    </row>
    <row r="63" spans="1:3" x14ac:dyDescent="0.3">
      <c r="A63" s="4" t="s">
        <v>162</v>
      </c>
      <c r="B63" s="4" t="s">
        <v>163</v>
      </c>
      <c r="C63" s="4" t="s">
        <v>164</v>
      </c>
    </row>
    <row r="64" spans="1:3" x14ac:dyDescent="0.3">
      <c r="A64" s="4" t="s">
        <v>165</v>
      </c>
      <c r="B64" s="4" t="s">
        <v>166</v>
      </c>
      <c r="C64" s="4" t="s">
        <v>167</v>
      </c>
    </row>
    <row r="65" spans="1:3" x14ac:dyDescent="0.3">
      <c r="A65" s="4" t="s">
        <v>168</v>
      </c>
      <c r="B65" s="4" t="s">
        <v>169</v>
      </c>
      <c r="C65" s="4" t="s">
        <v>169</v>
      </c>
    </row>
    <row r="66" spans="1:3" x14ac:dyDescent="0.3">
      <c r="A66" s="4" t="s">
        <v>170</v>
      </c>
      <c r="B66" s="4" t="s">
        <v>171</v>
      </c>
      <c r="C66" s="4" t="s">
        <v>172</v>
      </c>
    </row>
    <row r="67" spans="1:3" x14ac:dyDescent="0.3">
      <c r="A67" s="4" t="s">
        <v>173</v>
      </c>
      <c r="B67" s="4" t="s">
        <v>174</v>
      </c>
      <c r="C67" s="4" t="s">
        <v>175</v>
      </c>
    </row>
    <row r="68" spans="1:3" x14ac:dyDescent="0.3">
      <c r="A68" s="4" t="s">
        <v>176</v>
      </c>
      <c r="B68" s="4" t="s">
        <v>177</v>
      </c>
      <c r="C68" s="4" t="s">
        <v>178</v>
      </c>
    </row>
    <row r="69" spans="1:3" x14ac:dyDescent="0.3">
      <c r="A69" s="4" t="s">
        <v>179</v>
      </c>
      <c r="B69" s="4" t="s">
        <v>180</v>
      </c>
      <c r="C69" s="4" t="s">
        <v>180</v>
      </c>
    </row>
    <row r="70" spans="1:3" x14ac:dyDescent="0.3">
      <c r="A70" s="4" t="s">
        <v>181</v>
      </c>
      <c r="B70" s="4" t="s">
        <v>182</v>
      </c>
      <c r="C70" s="4" t="s">
        <v>182</v>
      </c>
    </row>
    <row r="71" spans="1:3" x14ac:dyDescent="0.3">
      <c r="A71" s="4" t="s">
        <v>183</v>
      </c>
      <c r="B71" s="4" t="s">
        <v>184</v>
      </c>
      <c r="C71" s="4" t="s">
        <v>185</v>
      </c>
    </row>
    <row r="72" spans="1:3" x14ac:dyDescent="0.3">
      <c r="A72" s="4" t="s">
        <v>186</v>
      </c>
      <c r="B72" s="4" t="s">
        <v>187</v>
      </c>
      <c r="C72" s="4" t="s">
        <v>187</v>
      </c>
    </row>
    <row r="73" spans="1:3" x14ac:dyDescent="0.3">
      <c r="A73" s="4" t="s">
        <v>188</v>
      </c>
      <c r="B73" s="4" t="s">
        <v>189</v>
      </c>
      <c r="C73" s="4" t="s">
        <v>190</v>
      </c>
    </row>
    <row r="74" spans="1:3" x14ac:dyDescent="0.3">
      <c r="A74" s="4" t="s">
        <v>191</v>
      </c>
      <c r="B74" s="4" t="s">
        <v>192</v>
      </c>
      <c r="C74" s="4" t="s">
        <v>192</v>
      </c>
    </row>
    <row r="75" spans="1:3" x14ac:dyDescent="0.3">
      <c r="A75" s="4" t="s">
        <v>193</v>
      </c>
      <c r="B75" s="4" t="s">
        <v>194</v>
      </c>
      <c r="C75" s="4" t="s">
        <v>195</v>
      </c>
    </row>
    <row r="76" spans="1:3" x14ac:dyDescent="0.3">
      <c r="A76" s="4" t="s">
        <v>196</v>
      </c>
      <c r="B76" s="4" t="s">
        <v>197</v>
      </c>
      <c r="C76" s="4" t="s">
        <v>197</v>
      </c>
    </row>
    <row r="77" spans="1:3" x14ac:dyDescent="0.3">
      <c r="A77" s="4" t="s">
        <v>198</v>
      </c>
      <c r="B77" s="4" t="s">
        <v>199</v>
      </c>
      <c r="C77" s="4" t="s">
        <v>200</v>
      </c>
    </row>
    <row r="78" spans="1:3" x14ac:dyDescent="0.3">
      <c r="A78" s="4" t="s">
        <v>201</v>
      </c>
      <c r="B78" s="4" t="s">
        <v>202</v>
      </c>
      <c r="C78" s="4" t="s">
        <v>202</v>
      </c>
    </row>
    <row r="79" spans="1:3" x14ac:dyDescent="0.3">
      <c r="A79" s="4" t="s">
        <v>203</v>
      </c>
      <c r="B79" s="4" t="s">
        <v>204</v>
      </c>
      <c r="C79" s="4" t="s">
        <v>205</v>
      </c>
    </row>
    <row r="80" spans="1:3" x14ac:dyDescent="0.3">
      <c r="A80" s="4" t="s">
        <v>206</v>
      </c>
      <c r="B80" s="4" t="s">
        <v>207</v>
      </c>
      <c r="C80" s="4" t="s">
        <v>208</v>
      </c>
    </row>
    <row r="81" spans="1:3" x14ac:dyDescent="0.3">
      <c r="A81" s="4" t="s">
        <v>209</v>
      </c>
      <c r="B81" s="4" t="s">
        <v>210</v>
      </c>
      <c r="C81" s="4" t="s">
        <v>211</v>
      </c>
    </row>
    <row r="82" spans="1:3" x14ac:dyDescent="0.3">
      <c r="A82" s="4" t="s">
        <v>212</v>
      </c>
      <c r="B82" s="4" t="s">
        <v>213</v>
      </c>
      <c r="C82" s="4" t="s">
        <v>214</v>
      </c>
    </row>
    <row r="83" spans="1:3" x14ac:dyDescent="0.3">
      <c r="A83" s="4" t="s">
        <v>215</v>
      </c>
      <c r="B83" s="4" t="s">
        <v>216</v>
      </c>
      <c r="C83" s="4" t="s">
        <v>217</v>
      </c>
    </row>
    <row r="84" spans="1:3" x14ac:dyDescent="0.3">
      <c r="A84" s="4" t="s">
        <v>218</v>
      </c>
      <c r="B84" s="4" t="s">
        <v>219</v>
      </c>
      <c r="C84" s="4" t="s">
        <v>220</v>
      </c>
    </row>
    <row r="85" spans="1:3" x14ac:dyDescent="0.3">
      <c r="A85" s="4" t="s">
        <v>221</v>
      </c>
      <c r="B85" s="4" t="s">
        <v>222</v>
      </c>
      <c r="C85" s="4" t="s">
        <v>222</v>
      </c>
    </row>
    <row r="86" spans="1:3" x14ac:dyDescent="0.3">
      <c r="A86" s="4" t="s">
        <v>223</v>
      </c>
      <c r="B86" s="4" t="s">
        <v>224</v>
      </c>
      <c r="C86" s="4" t="s">
        <v>224</v>
      </c>
    </row>
    <row r="87" spans="1:3" x14ac:dyDescent="0.3">
      <c r="A87" s="4" t="s">
        <v>225</v>
      </c>
      <c r="B87" s="4" t="s">
        <v>226</v>
      </c>
      <c r="C87" s="4" t="s">
        <v>227</v>
      </c>
    </row>
    <row r="88" spans="1:3" x14ac:dyDescent="0.3">
      <c r="A88" s="4" t="s">
        <v>228</v>
      </c>
      <c r="B88" s="4" t="s">
        <v>229</v>
      </c>
      <c r="C88" s="4" t="s">
        <v>229</v>
      </c>
    </row>
    <row r="89" spans="1:3" x14ac:dyDescent="0.3">
      <c r="A89" s="4" t="s">
        <v>230</v>
      </c>
      <c r="B89" s="4" t="s">
        <v>231</v>
      </c>
      <c r="C89" s="4" t="s">
        <v>232</v>
      </c>
    </row>
    <row r="90" spans="1:3" x14ac:dyDescent="0.3">
      <c r="A90" s="4" t="s">
        <v>233</v>
      </c>
      <c r="B90" s="4" t="s">
        <v>234</v>
      </c>
      <c r="C90" s="4" t="s">
        <v>235</v>
      </c>
    </row>
    <row r="91" spans="1:3" x14ac:dyDescent="0.3">
      <c r="A91" s="4" t="s">
        <v>236</v>
      </c>
      <c r="B91" s="4" t="s">
        <v>237</v>
      </c>
      <c r="C91" s="4" t="s">
        <v>237</v>
      </c>
    </row>
    <row r="92" spans="1:3" x14ac:dyDescent="0.3">
      <c r="A92" s="4" t="s">
        <v>238</v>
      </c>
      <c r="B92" s="4" t="s">
        <v>239</v>
      </c>
      <c r="C92" s="4" t="s">
        <v>239</v>
      </c>
    </row>
    <row r="93" spans="1:3" x14ac:dyDescent="0.3">
      <c r="A93" s="4" t="s">
        <v>240</v>
      </c>
      <c r="B93" s="4" t="s">
        <v>241</v>
      </c>
      <c r="C93" s="4" t="s">
        <v>241</v>
      </c>
    </row>
    <row r="94" spans="1:3" x14ac:dyDescent="0.3">
      <c r="A94" s="4" t="s">
        <v>242</v>
      </c>
      <c r="B94" s="4" t="s">
        <v>243</v>
      </c>
      <c r="C94" s="4" t="s">
        <v>243</v>
      </c>
    </row>
    <row r="95" spans="1:3" x14ac:dyDescent="0.3">
      <c r="A95" s="4" t="s">
        <v>244</v>
      </c>
      <c r="B95" s="4" t="s">
        <v>245</v>
      </c>
      <c r="C95" s="4" t="s">
        <v>246</v>
      </c>
    </row>
    <row r="96" spans="1:3" x14ac:dyDescent="0.3">
      <c r="A96" s="4" t="s">
        <v>247</v>
      </c>
      <c r="B96" s="4" t="s">
        <v>248</v>
      </c>
      <c r="C96" s="4" t="s">
        <v>248</v>
      </c>
    </row>
    <row r="97" spans="1:3" ht="28.2" x14ac:dyDescent="0.3">
      <c r="A97" s="4" t="s">
        <v>249</v>
      </c>
      <c r="B97" s="4" t="s">
        <v>250</v>
      </c>
      <c r="C97" s="4" t="s">
        <v>251</v>
      </c>
    </row>
    <row r="98" spans="1:3" x14ac:dyDescent="0.3">
      <c r="A98" s="4" t="s">
        <v>252</v>
      </c>
      <c r="B98" s="4" t="s">
        <v>253</v>
      </c>
      <c r="C98" s="4" t="s">
        <v>253</v>
      </c>
    </row>
    <row r="99" spans="1:3" x14ac:dyDescent="0.3">
      <c r="A99" s="4" t="s">
        <v>254</v>
      </c>
      <c r="B99" s="4" t="s">
        <v>255</v>
      </c>
      <c r="C99" s="4" t="s">
        <v>256</v>
      </c>
    </row>
    <row r="100" spans="1:3" x14ac:dyDescent="0.3">
      <c r="A100" s="4" t="s">
        <v>257</v>
      </c>
      <c r="B100" s="4" t="s">
        <v>258</v>
      </c>
      <c r="C100" s="4" t="s">
        <v>258</v>
      </c>
    </row>
    <row r="101" spans="1:3" x14ac:dyDescent="0.3">
      <c r="A101" s="4" t="s">
        <v>259</v>
      </c>
      <c r="B101" s="4" t="s">
        <v>260</v>
      </c>
      <c r="C101" s="4" t="s">
        <v>261</v>
      </c>
    </row>
    <row r="102" spans="1:3" x14ac:dyDescent="0.3">
      <c r="A102" s="4" t="s">
        <v>262</v>
      </c>
      <c r="B102" s="4" t="s">
        <v>263</v>
      </c>
      <c r="C102" s="4" t="s">
        <v>264</v>
      </c>
    </row>
    <row r="103" spans="1:3" ht="28.2" x14ac:dyDescent="0.3">
      <c r="A103" s="4" t="s">
        <v>265</v>
      </c>
      <c r="B103" s="4" t="s">
        <v>266</v>
      </c>
      <c r="C103" s="4" t="s">
        <v>267</v>
      </c>
    </row>
    <row r="104" spans="1:3" x14ac:dyDescent="0.3">
      <c r="A104" s="4" t="s">
        <v>268</v>
      </c>
      <c r="B104" s="4" t="s">
        <v>269</v>
      </c>
      <c r="C104" s="4" t="s">
        <v>270</v>
      </c>
    </row>
    <row r="105" spans="1:3" x14ac:dyDescent="0.3">
      <c r="A105" s="4" t="s">
        <v>271</v>
      </c>
      <c r="B105" s="4" t="s">
        <v>272</v>
      </c>
      <c r="C105" s="4" t="s">
        <v>272</v>
      </c>
    </row>
    <row r="106" spans="1:3" x14ac:dyDescent="0.3">
      <c r="A106" s="4" t="s">
        <v>273</v>
      </c>
      <c r="B106" s="4" t="s">
        <v>274</v>
      </c>
      <c r="C106" s="4" t="s">
        <v>274</v>
      </c>
    </row>
    <row r="107" spans="1:3" x14ac:dyDescent="0.3">
      <c r="A107" s="4" t="s">
        <v>275</v>
      </c>
      <c r="B107" s="4" t="s">
        <v>276</v>
      </c>
      <c r="C107" s="4" t="s">
        <v>277</v>
      </c>
    </row>
    <row r="108" spans="1:3" x14ac:dyDescent="0.3">
      <c r="A108" s="4" t="s">
        <v>278</v>
      </c>
      <c r="B108" s="4" t="s">
        <v>279</v>
      </c>
      <c r="C108" s="4" t="s">
        <v>280</v>
      </c>
    </row>
    <row r="109" spans="1:3" x14ac:dyDescent="0.3">
      <c r="A109" s="4" t="s">
        <v>281</v>
      </c>
      <c r="B109" s="4" t="s">
        <v>282</v>
      </c>
      <c r="C109" s="4" t="s">
        <v>283</v>
      </c>
    </row>
    <row r="110" spans="1:3" x14ac:dyDescent="0.3">
      <c r="A110" s="4" t="s">
        <v>284</v>
      </c>
      <c r="B110" s="4" t="s">
        <v>285</v>
      </c>
      <c r="C110" s="4" t="s">
        <v>285</v>
      </c>
    </row>
    <row r="111" spans="1:3" x14ac:dyDescent="0.3">
      <c r="A111" s="4" t="s">
        <v>286</v>
      </c>
      <c r="B111" s="4" t="s">
        <v>287</v>
      </c>
      <c r="C111" s="4" t="s">
        <v>288</v>
      </c>
    </row>
    <row r="112" spans="1:3" x14ac:dyDescent="0.3">
      <c r="A112" s="4" t="s">
        <v>289</v>
      </c>
      <c r="B112" s="4" t="s">
        <v>290</v>
      </c>
      <c r="C112" s="4" t="s">
        <v>291</v>
      </c>
    </row>
    <row r="113" spans="1:3" ht="28.2" x14ac:dyDescent="0.3">
      <c r="A113" s="4" t="s">
        <v>292</v>
      </c>
      <c r="B113" s="4" t="s">
        <v>293</v>
      </c>
      <c r="C113" s="4" t="s">
        <v>294</v>
      </c>
    </row>
    <row r="114" spans="1:3" x14ac:dyDescent="0.3">
      <c r="A114" s="4" t="s">
        <v>295</v>
      </c>
      <c r="B114" s="4" t="s">
        <v>296</v>
      </c>
      <c r="C114" s="4" t="s">
        <v>297</v>
      </c>
    </row>
    <row r="115" spans="1:3" x14ac:dyDescent="0.3">
      <c r="A115" s="4" t="s">
        <v>298</v>
      </c>
      <c r="B115" s="4" t="s">
        <v>299</v>
      </c>
      <c r="C115" s="4" t="s">
        <v>300</v>
      </c>
    </row>
    <row r="116" spans="1:3" x14ac:dyDescent="0.3">
      <c r="A116" s="4" t="s">
        <v>301</v>
      </c>
      <c r="B116" s="4" t="s">
        <v>302</v>
      </c>
      <c r="C116" s="4" t="s">
        <v>303</v>
      </c>
    </row>
    <row r="117" spans="1:3" x14ac:dyDescent="0.3">
      <c r="A117" s="4" t="s">
        <v>304</v>
      </c>
      <c r="B117" s="4" t="s">
        <v>305</v>
      </c>
      <c r="C117" s="4" t="s">
        <v>305</v>
      </c>
    </row>
    <row r="118" spans="1:3" x14ac:dyDescent="0.3">
      <c r="A118" s="4" t="s">
        <v>306</v>
      </c>
      <c r="B118" s="4" t="s">
        <v>307</v>
      </c>
      <c r="C118" s="4" t="s">
        <v>307</v>
      </c>
    </row>
    <row r="119" spans="1:3" x14ac:dyDescent="0.3">
      <c r="A119" s="4" t="s">
        <v>308</v>
      </c>
      <c r="B119" s="4" t="s">
        <v>309</v>
      </c>
      <c r="C119" s="4" t="s">
        <v>309</v>
      </c>
    </row>
    <row r="120" spans="1:3" x14ac:dyDescent="0.3">
      <c r="A120" s="4" t="s">
        <v>310</v>
      </c>
      <c r="B120" s="4" t="s">
        <v>311</v>
      </c>
      <c r="C120" s="4" t="s">
        <v>312</v>
      </c>
    </row>
    <row r="121" spans="1:3" x14ac:dyDescent="0.3">
      <c r="A121" s="4" t="s">
        <v>313</v>
      </c>
      <c r="B121" s="4" t="s">
        <v>314</v>
      </c>
      <c r="C121" s="4" t="s">
        <v>315</v>
      </c>
    </row>
    <row r="122" spans="1:3" x14ac:dyDescent="0.3">
      <c r="A122" s="4" t="s">
        <v>316</v>
      </c>
      <c r="B122" s="4" t="s">
        <v>317</v>
      </c>
      <c r="C122" s="4" t="s">
        <v>318</v>
      </c>
    </row>
    <row r="123" spans="1:3" x14ac:dyDescent="0.3">
      <c r="A123" s="4" t="s">
        <v>319</v>
      </c>
      <c r="B123" s="4" t="s">
        <v>320</v>
      </c>
      <c r="C123" s="4" t="s">
        <v>321</v>
      </c>
    </row>
    <row r="124" spans="1:3" x14ac:dyDescent="0.3">
      <c r="A124" s="4" t="s">
        <v>322</v>
      </c>
      <c r="B124" s="4" t="s">
        <v>323</v>
      </c>
      <c r="C124" s="4" t="s">
        <v>323</v>
      </c>
    </row>
    <row r="125" spans="1:3" x14ac:dyDescent="0.3">
      <c r="A125" s="4" t="s">
        <v>324</v>
      </c>
      <c r="B125" s="4" t="s">
        <v>325</v>
      </c>
      <c r="C125" s="4" t="s">
        <v>325</v>
      </c>
    </row>
    <row r="126" spans="1:3" x14ac:dyDescent="0.3">
      <c r="A126" s="4" t="s">
        <v>326</v>
      </c>
      <c r="B126" s="4" t="s">
        <v>327</v>
      </c>
      <c r="C126" s="4" t="s">
        <v>327</v>
      </c>
    </row>
    <row r="127" spans="1:3" x14ac:dyDescent="0.3">
      <c r="A127" s="4" t="s">
        <v>328</v>
      </c>
      <c r="B127" s="4" t="s">
        <v>329</v>
      </c>
      <c r="C127" s="4" t="s">
        <v>330</v>
      </c>
    </row>
    <row r="128" spans="1:3" ht="28.2" x14ac:dyDescent="0.3">
      <c r="A128" s="4" t="s">
        <v>331</v>
      </c>
      <c r="B128" s="4" t="s">
        <v>332</v>
      </c>
      <c r="C128" s="4" t="s">
        <v>333</v>
      </c>
    </row>
    <row r="129" spans="1:3" x14ac:dyDescent="0.3">
      <c r="A129" s="4" t="s">
        <v>334</v>
      </c>
      <c r="B129" s="4" t="s">
        <v>335</v>
      </c>
      <c r="C129" s="4" t="s">
        <v>336</v>
      </c>
    </row>
    <row r="130" spans="1:3" x14ac:dyDescent="0.3">
      <c r="A130" s="4" t="s">
        <v>337</v>
      </c>
      <c r="B130" s="4" t="s">
        <v>338</v>
      </c>
      <c r="C130" s="4" t="s">
        <v>338</v>
      </c>
    </row>
    <row r="131" spans="1:3" x14ac:dyDescent="0.3">
      <c r="A131" s="4" t="s">
        <v>339</v>
      </c>
      <c r="B131" s="4" t="s">
        <v>340</v>
      </c>
      <c r="C131" s="4" t="s">
        <v>341</v>
      </c>
    </row>
    <row r="132" spans="1:3" x14ac:dyDescent="0.3">
      <c r="A132" s="4" t="s">
        <v>342</v>
      </c>
      <c r="B132" s="4" t="s">
        <v>343</v>
      </c>
      <c r="C132" s="4" t="s">
        <v>344</v>
      </c>
    </row>
    <row r="133" spans="1:3" ht="28.2" x14ac:dyDescent="0.3">
      <c r="A133" s="4" t="s">
        <v>345</v>
      </c>
      <c r="B133" s="4" t="s">
        <v>346</v>
      </c>
      <c r="C133" s="4" t="s">
        <v>347</v>
      </c>
    </row>
    <row r="134" spans="1:3" x14ac:dyDescent="0.3">
      <c r="A134" s="4" t="s">
        <v>348</v>
      </c>
      <c r="B134" s="4" t="s">
        <v>349</v>
      </c>
      <c r="C134" s="4" t="s">
        <v>350</v>
      </c>
    </row>
    <row r="135" spans="1:3" x14ac:dyDescent="0.3">
      <c r="A135" s="4" t="s">
        <v>351</v>
      </c>
      <c r="B135" s="4" t="s">
        <v>352</v>
      </c>
      <c r="C135" s="4" t="s">
        <v>353</v>
      </c>
    </row>
    <row r="136" spans="1:3" x14ac:dyDescent="0.3">
      <c r="A136" s="4" t="s">
        <v>354</v>
      </c>
      <c r="B136" s="4" t="s">
        <v>355</v>
      </c>
      <c r="C136" s="4" t="s">
        <v>356</v>
      </c>
    </row>
    <row r="137" spans="1:3" x14ac:dyDescent="0.3">
      <c r="A137" s="4" t="s">
        <v>357</v>
      </c>
      <c r="B137" s="4" t="s">
        <v>358</v>
      </c>
      <c r="C137" s="4" t="s">
        <v>359</v>
      </c>
    </row>
    <row r="138" spans="1:3" x14ac:dyDescent="0.3">
      <c r="A138" s="4" t="s">
        <v>360</v>
      </c>
      <c r="B138" s="4" t="s">
        <v>361</v>
      </c>
      <c r="C138" s="4" t="s">
        <v>361</v>
      </c>
    </row>
    <row r="139" spans="1:3" x14ac:dyDescent="0.3">
      <c r="A139" s="4" t="s">
        <v>362</v>
      </c>
      <c r="B139" s="4" t="s">
        <v>363</v>
      </c>
      <c r="C139" s="4" t="s">
        <v>363</v>
      </c>
    </row>
    <row r="140" spans="1:3" x14ac:dyDescent="0.3">
      <c r="A140" s="4" t="s">
        <v>364</v>
      </c>
      <c r="B140" s="4" t="s">
        <v>365</v>
      </c>
      <c r="C140" s="4" t="s">
        <v>365</v>
      </c>
    </row>
    <row r="141" spans="1:3" x14ac:dyDescent="0.3">
      <c r="A141" s="4" t="s">
        <v>366</v>
      </c>
      <c r="B141" s="4" t="s">
        <v>367</v>
      </c>
      <c r="C141" s="4" t="s">
        <v>367</v>
      </c>
    </row>
    <row r="142" spans="1:3" x14ac:dyDescent="0.3">
      <c r="A142" s="4" t="s">
        <v>368</v>
      </c>
      <c r="B142" s="4" t="s">
        <v>369</v>
      </c>
      <c r="C142" s="4" t="s">
        <v>370</v>
      </c>
    </row>
    <row r="143" spans="1:3" x14ac:dyDescent="0.3">
      <c r="A143" s="4" t="s">
        <v>371</v>
      </c>
      <c r="B143" s="4" t="s">
        <v>372</v>
      </c>
      <c r="C143" s="4" t="s">
        <v>372</v>
      </c>
    </row>
    <row r="144" spans="1:3" x14ac:dyDescent="0.3">
      <c r="A144" s="4" t="s">
        <v>373</v>
      </c>
      <c r="B144" s="4" t="s">
        <v>374</v>
      </c>
      <c r="C144" s="4" t="s">
        <v>374</v>
      </c>
    </row>
    <row r="145" spans="1:3" x14ac:dyDescent="0.3">
      <c r="A145" s="4" t="s">
        <v>375</v>
      </c>
      <c r="B145" s="4" t="s">
        <v>376</v>
      </c>
      <c r="C145" s="4" t="s">
        <v>377</v>
      </c>
    </row>
    <row r="146" spans="1:3" x14ac:dyDescent="0.3">
      <c r="A146" s="4" t="s">
        <v>378</v>
      </c>
      <c r="B146" s="4" t="s">
        <v>379</v>
      </c>
      <c r="C146" s="4" t="s">
        <v>380</v>
      </c>
    </row>
    <row r="147" spans="1:3" x14ac:dyDescent="0.3">
      <c r="A147" s="4" t="s">
        <v>381</v>
      </c>
      <c r="B147" s="4" t="s">
        <v>382</v>
      </c>
      <c r="C147" s="4" t="s">
        <v>383</v>
      </c>
    </row>
    <row r="148" spans="1:3" x14ac:dyDescent="0.3">
      <c r="A148" s="4" t="s">
        <v>384</v>
      </c>
      <c r="B148" s="4" t="s">
        <v>385</v>
      </c>
      <c r="C148" s="4" t="s">
        <v>385</v>
      </c>
    </row>
    <row r="149" spans="1:3" x14ac:dyDescent="0.3">
      <c r="A149" s="4" t="s">
        <v>386</v>
      </c>
      <c r="B149" s="4" t="s">
        <v>387</v>
      </c>
      <c r="C149" s="4" t="s">
        <v>387</v>
      </c>
    </row>
    <row r="150" spans="1:3" x14ac:dyDescent="0.3">
      <c r="A150" s="4" t="s">
        <v>388</v>
      </c>
      <c r="B150" s="4" t="s">
        <v>389</v>
      </c>
      <c r="C150" s="4" t="s">
        <v>390</v>
      </c>
    </row>
    <row r="151" spans="1:3" x14ac:dyDescent="0.3">
      <c r="A151" s="4" t="s">
        <v>391</v>
      </c>
      <c r="B151" s="4" t="s">
        <v>392</v>
      </c>
      <c r="C151" s="4" t="s">
        <v>393</v>
      </c>
    </row>
    <row r="152" spans="1:3" x14ac:dyDescent="0.3">
      <c r="A152" s="4" t="s">
        <v>394</v>
      </c>
      <c r="B152" s="4" t="s">
        <v>395</v>
      </c>
      <c r="C152" s="4" t="s">
        <v>395</v>
      </c>
    </row>
    <row r="153" spans="1:3" x14ac:dyDescent="0.3">
      <c r="A153" s="4" t="s">
        <v>396</v>
      </c>
      <c r="B153" s="4" t="s">
        <v>397</v>
      </c>
      <c r="C153" s="4" t="s">
        <v>398</v>
      </c>
    </row>
    <row r="154" spans="1:3" x14ac:dyDescent="0.3">
      <c r="A154" s="4" t="s">
        <v>399</v>
      </c>
      <c r="B154" s="4" t="s">
        <v>400</v>
      </c>
      <c r="C154" s="4" t="s">
        <v>401</v>
      </c>
    </row>
    <row r="155" spans="1:3" x14ac:dyDescent="0.3">
      <c r="A155" s="4" t="s">
        <v>402</v>
      </c>
      <c r="B155" s="4" t="s">
        <v>403</v>
      </c>
      <c r="C155" s="4" t="s">
        <v>403</v>
      </c>
    </row>
    <row r="156" spans="1:3" x14ac:dyDescent="0.3">
      <c r="A156" s="4" t="s">
        <v>404</v>
      </c>
      <c r="B156" s="4" t="s">
        <v>405</v>
      </c>
      <c r="C156" s="4" t="s">
        <v>406</v>
      </c>
    </row>
    <row r="157" spans="1:3" x14ac:dyDescent="0.3">
      <c r="A157" s="4" t="s">
        <v>407</v>
      </c>
      <c r="B157" s="4" t="s">
        <v>408</v>
      </c>
      <c r="C157" s="4" t="s">
        <v>408</v>
      </c>
    </row>
    <row r="158" spans="1:3" x14ac:dyDescent="0.3">
      <c r="A158" s="4" t="s">
        <v>409</v>
      </c>
      <c r="B158" s="4" t="s">
        <v>410</v>
      </c>
      <c r="C158" s="4" t="s">
        <v>411</v>
      </c>
    </row>
    <row r="159" spans="1:3" x14ac:dyDescent="0.3">
      <c r="A159" s="4" t="s">
        <v>412</v>
      </c>
      <c r="B159" s="4" t="s">
        <v>413</v>
      </c>
      <c r="C159" s="4" t="s">
        <v>413</v>
      </c>
    </row>
    <row r="160" spans="1:3" x14ac:dyDescent="0.3">
      <c r="A160" s="4" t="s">
        <v>414</v>
      </c>
      <c r="B160" s="4" t="s">
        <v>415</v>
      </c>
      <c r="C160" s="4" t="s">
        <v>415</v>
      </c>
    </row>
    <row r="161" spans="1:3" x14ac:dyDescent="0.3">
      <c r="A161" s="4" t="s">
        <v>416</v>
      </c>
      <c r="B161" s="4" t="s">
        <v>417</v>
      </c>
      <c r="C161" s="4" t="s">
        <v>417</v>
      </c>
    </row>
    <row r="162" spans="1:3" x14ac:dyDescent="0.3">
      <c r="A162" s="4" t="s">
        <v>418</v>
      </c>
      <c r="B162" s="4" t="s">
        <v>419</v>
      </c>
      <c r="C162" s="4" t="s">
        <v>419</v>
      </c>
    </row>
    <row r="163" spans="1:3" x14ac:dyDescent="0.3">
      <c r="A163" s="4" t="s">
        <v>420</v>
      </c>
      <c r="B163" s="4" t="s">
        <v>421</v>
      </c>
      <c r="C163" s="4" t="s">
        <v>421</v>
      </c>
    </row>
    <row r="164" spans="1:3" x14ac:dyDescent="0.3">
      <c r="A164" s="4" t="s">
        <v>422</v>
      </c>
      <c r="B164" s="4" t="s">
        <v>423</v>
      </c>
      <c r="C164" s="4" t="s">
        <v>423</v>
      </c>
    </row>
    <row r="165" spans="1:3" x14ac:dyDescent="0.3">
      <c r="A165" s="4" t="s">
        <v>424</v>
      </c>
      <c r="B165" s="4" t="s">
        <v>425</v>
      </c>
      <c r="C165" s="4" t="s">
        <v>425</v>
      </c>
    </row>
    <row r="166" spans="1:3" x14ac:dyDescent="0.3">
      <c r="A166" s="4" t="s">
        <v>426</v>
      </c>
      <c r="B166" s="4" t="s">
        <v>427</v>
      </c>
      <c r="C166" s="4" t="s">
        <v>427</v>
      </c>
    </row>
    <row r="167" spans="1:3" x14ac:dyDescent="0.3">
      <c r="A167" s="4" t="s">
        <v>428</v>
      </c>
      <c r="B167" s="4" t="s">
        <v>429</v>
      </c>
      <c r="C167" s="4" t="s">
        <v>429</v>
      </c>
    </row>
    <row r="168" spans="1:3" x14ac:dyDescent="0.3">
      <c r="A168" s="4" t="s">
        <v>430</v>
      </c>
      <c r="B168" s="4" t="s">
        <v>431</v>
      </c>
      <c r="C168" s="4" t="s">
        <v>432</v>
      </c>
    </row>
    <row r="169" spans="1:3" x14ac:dyDescent="0.3">
      <c r="A169" s="4" t="s">
        <v>433</v>
      </c>
      <c r="B169" s="4" t="s">
        <v>434</v>
      </c>
      <c r="C169" s="4" t="s">
        <v>434</v>
      </c>
    </row>
    <row r="170" spans="1:3" x14ac:dyDescent="0.3">
      <c r="A170" s="4" t="s">
        <v>435</v>
      </c>
      <c r="B170" s="4" t="s">
        <v>436</v>
      </c>
      <c r="C170" s="4" t="s">
        <v>437</v>
      </c>
    </row>
    <row r="171" spans="1:3" x14ac:dyDescent="0.3">
      <c r="A171" s="4" t="s">
        <v>438</v>
      </c>
      <c r="B171" s="4" t="s">
        <v>439</v>
      </c>
      <c r="C171" s="4" t="s">
        <v>439</v>
      </c>
    </row>
    <row r="172" spans="1:3" x14ac:dyDescent="0.3">
      <c r="A172" s="4" t="s">
        <v>440</v>
      </c>
      <c r="B172" s="4" t="s">
        <v>441</v>
      </c>
      <c r="C172" s="4" t="s">
        <v>441</v>
      </c>
    </row>
    <row r="173" spans="1:3" x14ac:dyDescent="0.3">
      <c r="A173" s="4" t="s">
        <v>442</v>
      </c>
      <c r="B173" s="4" t="s">
        <v>443</v>
      </c>
      <c r="C173" s="4" t="s">
        <v>444</v>
      </c>
    </row>
    <row r="174" spans="1:3" x14ac:dyDescent="0.3">
      <c r="A174" s="4" t="s">
        <v>445</v>
      </c>
      <c r="B174" s="4" t="s">
        <v>446</v>
      </c>
      <c r="C174" s="4" t="s">
        <v>446</v>
      </c>
    </row>
    <row r="175" spans="1:3" x14ac:dyDescent="0.3">
      <c r="A175" s="4" t="s">
        <v>447</v>
      </c>
      <c r="B175" s="4" t="s">
        <v>448</v>
      </c>
      <c r="C175" s="4" t="s">
        <v>448</v>
      </c>
    </row>
    <row r="176" spans="1:3" x14ac:dyDescent="0.3">
      <c r="A176" s="4" t="s">
        <v>449</v>
      </c>
      <c r="B176" s="4" t="s">
        <v>450</v>
      </c>
      <c r="C176" s="4" t="s">
        <v>450</v>
      </c>
    </row>
    <row r="177" spans="1:3" x14ac:dyDescent="0.3">
      <c r="A177" s="4" t="s">
        <v>451</v>
      </c>
      <c r="B177" s="4" t="s">
        <v>452</v>
      </c>
      <c r="C177" s="4" t="s">
        <v>452</v>
      </c>
    </row>
    <row r="178" spans="1:3" x14ac:dyDescent="0.3">
      <c r="A178" s="4" t="s">
        <v>453</v>
      </c>
      <c r="B178" s="4" t="s">
        <v>454</v>
      </c>
      <c r="C178" s="4" t="s">
        <v>455</v>
      </c>
    </row>
    <row r="179" spans="1:3" x14ac:dyDescent="0.3">
      <c r="A179" s="4" t="s">
        <v>456</v>
      </c>
      <c r="B179" s="4" t="s">
        <v>457</v>
      </c>
      <c r="C179" s="4" t="s">
        <v>458</v>
      </c>
    </row>
    <row r="180" spans="1:3" x14ac:dyDescent="0.3">
      <c r="A180" s="4" t="s">
        <v>459</v>
      </c>
      <c r="B180" s="4" t="s">
        <v>460</v>
      </c>
      <c r="C180" s="4" t="s">
        <v>461</v>
      </c>
    </row>
    <row r="181" spans="1:3" x14ac:dyDescent="0.3">
      <c r="A181" s="4" t="s">
        <v>462</v>
      </c>
      <c r="B181" s="4" t="s">
        <v>463</v>
      </c>
      <c r="C181" s="4" t="s">
        <v>463</v>
      </c>
    </row>
    <row r="182" spans="1:3" x14ac:dyDescent="0.3">
      <c r="A182" s="4" t="s">
        <v>464</v>
      </c>
      <c r="B182" s="4" t="s">
        <v>465</v>
      </c>
      <c r="C182" s="4" t="s">
        <v>466</v>
      </c>
    </row>
    <row r="183" spans="1:3" x14ac:dyDescent="0.3">
      <c r="A183" s="4" t="s">
        <v>467</v>
      </c>
      <c r="B183" s="4" t="s">
        <v>468</v>
      </c>
      <c r="C183" s="4" t="s">
        <v>469</v>
      </c>
    </row>
    <row r="184" spans="1:3" x14ac:dyDescent="0.3">
      <c r="A184" s="4" t="s">
        <v>470</v>
      </c>
      <c r="B184" s="4" t="s">
        <v>471</v>
      </c>
      <c r="C184" s="4" t="s">
        <v>472</v>
      </c>
    </row>
    <row r="185" spans="1:3" x14ac:dyDescent="0.3">
      <c r="A185" s="4" t="s">
        <v>473</v>
      </c>
      <c r="B185" s="4" t="s">
        <v>474</v>
      </c>
      <c r="C185" s="4" t="s">
        <v>475</v>
      </c>
    </row>
    <row r="186" spans="1:3" x14ac:dyDescent="0.3">
      <c r="A186" s="4" t="s">
        <v>476</v>
      </c>
      <c r="B186" s="4" t="s">
        <v>477</v>
      </c>
      <c r="C186" s="4" t="s">
        <v>477</v>
      </c>
    </row>
    <row r="187" spans="1:3" x14ac:dyDescent="0.3">
      <c r="A187" s="4" t="s">
        <v>478</v>
      </c>
      <c r="B187" s="4" t="s">
        <v>479</v>
      </c>
      <c r="C187" s="4" t="s">
        <v>480</v>
      </c>
    </row>
    <row r="188" spans="1:3" x14ac:dyDescent="0.3">
      <c r="A188" s="4" t="s">
        <v>481</v>
      </c>
      <c r="B188" s="4" t="s">
        <v>482</v>
      </c>
      <c r="C188" s="4" t="s">
        <v>482</v>
      </c>
    </row>
    <row r="189" spans="1:3" x14ac:dyDescent="0.3">
      <c r="A189" s="4" t="s">
        <v>483</v>
      </c>
      <c r="B189" s="4" t="s">
        <v>484</v>
      </c>
      <c r="C189" s="4" t="s">
        <v>484</v>
      </c>
    </row>
    <row r="190" spans="1:3" x14ac:dyDescent="0.3">
      <c r="A190" s="4" t="s">
        <v>485</v>
      </c>
      <c r="B190" s="4" t="s">
        <v>486</v>
      </c>
      <c r="C190" s="4" t="s">
        <v>487</v>
      </c>
    </row>
    <row r="191" spans="1:3" x14ac:dyDescent="0.3">
      <c r="A191" s="4" t="s">
        <v>488</v>
      </c>
      <c r="B191" s="4" t="s">
        <v>489</v>
      </c>
      <c r="C191" s="4" t="s">
        <v>489</v>
      </c>
    </row>
    <row r="192" spans="1:3" x14ac:dyDescent="0.3">
      <c r="A192" s="4" t="s">
        <v>490</v>
      </c>
      <c r="B192" s="4" t="s">
        <v>491</v>
      </c>
      <c r="C192" s="4" t="s">
        <v>491</v>
      </c>
    </row>
    <row r="193" spans="1:3" x14ac:dyDescent="0.3">
      <c r="A193" s="4" t="s">
        <v>492</v>
      </c>
      <c r="B193" s="4" t="s">
        <v>493</v>
      </c>
      <c r="C193" s="4" t="s">
        <v>493</v>
      </c>
    </row>
    <row r="194" spans="1:3" x14ac:dyDescent="0.3">
      <c r="A194" s="4" t="s">
        <v>494</v>
      </c>
      <c r="B194" s="4" t="s">
        <v>495</v>
      </c>
      <c r="C194" s="4" t="s">
        <v>495</v>
      </c>
    </row>
    <row r="195" spans="1:3" x14ac:dyDescent="0.3">
      <c r="A195" s="4" t="s">
        <v>496</v>
      </c>
      <c r="B195" s="4" t="s">
        <v>497</v>
      </c>
      <c r="C195" s="4" t="s">
        <v>497</v>
      </c>
    </row>
    <row r="196" spans="1:3" x14ac:dyDescent="0.3">
      <c r="A196" s="4" t="s">
        <v>498</v>
      </c>
      <c r="B196" s="4" t="s">
        <v>499</v>
      </c>
      <c r="C196" s="4" t="s">
        <v>500</v>
      </c>
    </row>
    <row r="197" spans="1:3" x14ac:dyDescent="0.3">
      <c r="A197" s="4" t="s">
        <v>501</v>
      </c>
      <c r="B197" s="4" t="s">
        <v>502</v>
      </c>
      <c r="C197" s="4" t="s">
        <v>502</v>
      </c>
    </row>
    <row r="198" spans="1:3" x14ac:dyDescent="0.3">
      <c r="A198" s="4" t="s">
        <v>503</v>
      </c>
      <c r="B198" s="4" t="s">
        <v>504</v>
      </c>
      <c r="C198" s="4" t="s">
        <v>505</v>
      </c>
    </row>
    <row r="199" spans="1:3" x14ac:dyDescent="0.3">
      <c r="A199" s="4" t="s">
        <v>506</v>
      </c>
      <c r="B199" s="4" t="s">
        <v>507</v>
      </c>
      <c r="C199" s="4" t="s">
        <v>507</v>
      </c>
    </row>
    <row r="200" spans="1:3" x14ac:dyDescent="0.3">
      <c r="A200" s="4" t="s">
        <v>508</v>
      </c>
      <c r="B200" s="4" t="s">
        <v>509</v>
      </c>
      <c r="C200" s="4" t="s">
        <v>510</v>
      </c>
    </row>
    <row r="201" spans="1:3" x14ac:dyDescent="0.3">
      <c r="A201" s="4" t="s">
        <v>511</v>
      </c>
      <c r="B201" s="4" t="s">
        <v>512</v>
      </c>
      <c r="C201" s="4" t="s">
        <v>513</v>
      </c>
    </row>
    <row r="202" spans="1:3" x14ac:dyDescent="0.3">
      <c r="A202" s="4" t="s">
        <v>514</v>
      </c>
      <c r="B202" s="4" t="s">
        <v>515</v>
      </c>
      <c r="C202" s="4" t="s">
        <v>516</v>
      </c>
    </row>
    <row r="203" spans="1:3" x14ac:dyDescent="0.3">
      <c r="A203" s="4" t="s">
        <v>517</v>
      </c>
      <c r="B203" s="4" t="s">
        <v>518</v>
      </c>
      <c r="C203" s="4" t="s">
        <v>518</v>
      </c>
    </row>
    <row r="204" spans="1:3" x14ac:dyDescent="0.3">
      <c r="A204" s="4" t="s">
        <v>519</v>
      </c>
      <c r="B204" s="4" t="s">
        <v>520</v>
      </c>
      <c r="C204" s="4" t="s">
        <v>520</v>
      </c>
    </row>
    <row r="205" spans="1:3" x14ac:dyDescent="0.3">
      <c r="A205" s="4" t="s">
        <v>521</v>
      </c>
      <c r="B205" s="4" t="s">
        <v>522</v>
      </c>
      <c r="C205" s="4" t="s">
        <v>523</v>
      </c>
    </row>
    <row r="206" spans="1:3" x14ac:dyDescent="0.3">
      <c r="A206" s="4" t="s">
        <v>524</v>
      </c>
      <c r="B206" s="4" t="s">
        <v>525</v>
      </c>
      <c r="C206" s="4" t="s">
        <v>526</v>
      </c>
    </row>
    <row r="207" spans="1:3" x14ac:dyDescent="0.3">
      <c r="A207" s="4" t="s">
        <v>527</v>
      </c>
      <c r="B207" s="4" t="s">
        <v>528</v>
      </c>
      <c r="C207" s="4" t="s">
        <v>528</v>
      </c>
    </row>
    <row r="208" spans="1:3" x14ac:dyDescent="0.3">
      <c r="A208" s="4" t="s">
        <v>529</v>
      </c>
      <c r="B208" s="4" t="s">
        <v>530</v>
      </c>
      <c r="C208" s="4" t="s">
        <v>531</v>
      </c>
    </row>
    <row r="209" spans="1:3" x14ac:dyDescent="0.3">
      <c r="A209" s="4" t="s">
        <v>532</v>
      </c>
      <c r="B209" s="4" t="s">
        <v>533</v>
      </c>
      <c r="C209" s="4" t="s">
        <v>533</v>
      </c>
    </row>
    <row r="210" spans="1:3" x14ac:dyDescent="0.3">
      <c r="A210" s="4" t="s">
        <v>534</v>
      </c>
      <c r="B210" s="4" t="s">
        <v>535</v>
      </c>
      <c r="C210" s="4" t="s">
        <v>536</v>
      </c>
    </row>
    <row r="211" spans="1:3" x14ac:dyDescent="0.3">
      <c r="A211" s="4" t="s">
        <v>537</v>
      </c>
      <c r="B211" s="4" t="s">
        <v>538</v>
      </c>
      <c r="C211" s="4" t="s">
        <v>539</v>
      </c>
    </row>
    <row r="212" spans="1:3" x14ac:dyDescent="0.3">
      <c r="A212" s="4" t="s">
        <v>540</v>
      </c>
      <c r="B212" s="4" t="s">
        <v>541</v>
      </c>
      <c r="C212" s="4" t="s">
        <v>542</v>
      </c>
    </row>
    <row r="213" spans="1:3" x14ac:dyDescent="0.3">
      <c r="A213" s="4" t="s">
        <v>543</v>
      </c>
      <c r="B213" s="4" t="s">
        <v>544</v>
      </c>
      <c r="C213" s="4" t="s">
        <v>544</v>
      </c>
    </row>
    <row r="214" spans="1:3" x14ac:dyDescent="0.3">
      <c r="A214" s="4" t="s">
        <v>545</v>
      </c>
      <c r="B214" s="4" t="s">
        <v>546</v>
      </c>
      <c r="C214" s="4" t="s">
        <v>547</v>
      </c>
    </row>
    <row r="215" spans="1:3" x14ac:dyDescent="0.3">
      <c r="A215" s="4" t="s">
        <v>548</v>
      </c>
      <c r="B215" s="4" t="s">
        <v>549</v>
      </c>
      <c r="C215" s="4" t="s">
        <v>550</v>
      </c>
    </row>
    <row r="216" spans="1:3" x14ac:dyDescent="0.3">
      <c r="A216" s="4" t="s">
        <v>551</v>
      </c>
      <c r="B216" s="4" t="s">
        <v>552</v>
      </c>
      <c r="C216" s="4" t="s">
        <v>552</v>
      </c>
    </row>
    <row r="217" spans="1:3" x14ac:dyDescent="0.3">
      <c r="A217" s="4" t="s">
        <v>553</v>
      </c>
      <c r="B217" s="4" t="s">
        <v>554</v>
      </c>
      <c r="C217" s="4" t="s">
        <v>555</v>
      </c>
    </row>
    <row r="218" spans="1:3" x14ac:dyDescent="0.3">
      <c r="A218" s="4" t="s">
        <v>556</v>
      </c>
      <c r="B218" s="4" t="s">
        <v>557</v>
      </c>
      <c r="C218" s="4" t="s">
        <v>558</v>
      </c>
    </row>
    <row r="219" spans="1:3" x14ac:dyDescent="0.3">
      <c r="A219" s="4" t="s">
        <v>559</v>
      </c>
      <c r="B219" s="4" t="s">
        <v>560</v>
      </c>
      <c r="C219" s="4" t="s">
        <v>561</v>
      </c>
    </row>
    <row r="220" spans="1:3" x14ac:dyDescent="0.3">
      <c r="A220" s="4" t="s">
        <v>562</v>
      </c>
      <c r="B220" s="4" t="s">
        <v>563</v>
      </c>
      <c r="C220" s="4" t="s">
        <v>564</v>
      </c>
    </row>
    <row r="221" spans="1:3" x14ac:dyDescent="0.3">
      <c r="A221" s="4" t="s">
        <v>565</v>
      </c>
      <c r="B221" s="4" t="s">
        <v>566</v>
      </c>
      <c r="C221" s="4" t="s">
        <v>566</v>
      </c>
    </row>
    <row r="222" spans="1:3" x14ac:dyDescent="0.3">
      <c r="A222" s="4" t="s">
        <v>567</v>
      </c>
      <c r="B222" s="4" t="s">
        <v>568</v>
      </c>
      <c r="C222" s="4" t="s">
        <v>569</v>
      </c>
    </row>
    <row r="223" spans="1:3" x14ac:dyDescent="0.3">
      <c r="A223" s="4" t="s">
        <v>570</v>
      </c>
      <c r="B223" s="4" t="s">
        <v>571</v>
      </c>
      <c r="C223" s="4" t="s">
        <v>571</v>
      </c>
    </row>
    <row r="224" spans="1:3" x14ac:dyDescent="0.3">
      <c r="A224" s="4" t="s">
        <v>572</v>
      </c>
      <c r="B224" s="4" t="s">
        <v>573</v>
      </c>
      <c r="C224" s="4" t="s">
        <v>574</v>
      </c>
    </row>
    <row r="225" spans="1:3" x14ac:dyDescent="0.3">
      <c r="A225" s="4" t="s">
        <v>575</v>
      </c>
      <c r="B225" s="4" t="s">
        <v>576</v>
      </c>
      <c r="C225" s="4" t="s">
        <v>577</v>
      </c>
    </row>
    <row r="226" spans="1:3" x14ac:dyDescent="0.3">
      <c r="A226" s="4" t="s">
        <v>578</v>
      </c>
      <c r="B226" s="4" t="s">
        <v>579</v>
      </c>
      <c r="C226" s="4" t="s">
        <v>579</v>
      </c>
    </row>
    <row r="227" spans="1:3" x14ac:dyDescent="0.3">
      <c r="A227" s="4" t="s">
        <v>580</v>
      </c>
      <c r="B227" s="4" t="s">
        <v>581</v>
      </c>
      <c r="C227" s="4" t="s">
        <v>581</v>
      </c>
    </row>
    <row r="228" spans="1:3" x14ac:dyDescent="0.3">
      <c r="A228" s="4" t="s">
        <v>582</v>
      </c>
      <c r="B228" s="4" t="s">
        <v>583</v>
      </c>
      <c r="C228" s="4" t="s">
        <v>584</v>
      </c>
    </row>
    <row r="229" spans="1:3" x14ac:dyDescent="0.3">
      <c r="A229" s="4" t="s">
        <v>585</v>
      </c>
      <c r="B229" s="4" t="s">
        <v>586</v>
      </c>
      <c r="C229" s="4" t="s">
        <v>587</v>
      </c>
    </row>
    <row r="230" spans="1:3" x14ac:dyDescent="0.3">
      <c r="A230" s="4" t="s">
        <v>588</v>
      </c>
      <c r="B230" s="4" t="s">
        <v>589</v>
      </c>
      <c r="C230" s="4" t="s">
        <v>589</v>
      </c>
    </row>
    <row r="231" spans="1:3" x14ac:dyDescent="0.3">
      <c r="A231" s="4" t="s">
        <v>590</v>
      </c>
      <c r="B231" s="4" t="s">
        <v>591</v>
      </c>
      <c r="C231" s="4" t="s">
        <v>592</v>
      </c>
    </row>
    <row r="232" spans="1:3" x14ac:dyDescent="0.3">
      <c r="A232" s="4" t="s">
        <v>593</v>
      </c>
      <c r="B232" s="4" t="s">
        <v>594</v>
      </c>
      <c r="C232" s="4" t="s">
        <v>595</v>
      </c>
    </row>
    <row r="233" spans="1:3" x14ac:dyDescent="0.3">
      <c r="A233" s="4" t="s">
        <v>596</v>
      </c>
      <c r="B233" s="4" t="s">
        <v>597</v>
      </c>
      <c r="C233" s="4" t="s">
        <v>597</v>
      </c>
    </row>
    <row r="234" spans="1:3" x14ac:dyDescent="0.3">
      <c r="A234" s="4" t="s">
        <v>598</v>
      </c>
      <c r="B234" s="4" t="s">
        <v>599</v>
      </c>
      <c r="C234" s="4" t="s">
        <v>600</v>
      </c>
    </row>
    <row r="235" spans="1:3" x14ac:dyDescent="0.3">
      <c r="A235" s="4" t="s">
        <v>601</v>
      </c>
      <c r="B235" s="4" t="s">
        <v>602</v>
      </c>
      <c r="C235" s="4" t="s">
        <v>603</v>
      </c>
    </row>
    <row r="236" spans="1:3" x14ac:dyDescent="0.3">
      <c r="A236" s="4" t="s">
        <v>604</v>
      </c>
      <c r="B236" s="4" t="s">
        <v>605</v>
      </c>
      <c r="C236" s="4" t="s">
        <v>606</v>
      </c>
    </row>
    <row r="237" spans="1:3" x14ac:dyDescent="0.3">
      <c r="A237" s="4" t="s">
        <v>607</v>
      </c>
      <c r="B237" s="4" t="s">
        <v>608</v>
      </c>
      <c r="C237" s="4" t="s">
        <v>609</v>
      </c>
    </row>
    <row r="238" spans="1:3" ht="28.2" x14ac:dyDescent="0.3">
      <c r="A238" s="4" t="s">
        <v>610</v>
      </c>
      <c r="B238" s="4" t="s">
        <v>611</v>
      </c>
      <c r="C238" s="4" t="s">
        <v>612</v>
      </c>
    </row>
    <row r="239" spans="1:3" x14ac:dyDescent="0.3">
      <c r="A239" s="4" t="s">
        <v>613</v>
      </c>
      <c r="B239" s="4" t="s">
        <v>614</v>
      </c>
      <c r="C239" s="4" t="s">
        <v>615</v>
      </c>
    </row>
    <row r="240" spans="1:3" x14ac:dyDescent="0.3">
      <c r="A240" s="4" t="s">
        <v>616</v>
      </c>
      <c r="B240" s="4" t="s">
        <v>617</v>
      </c>
      <c r="C240" s="4" t="s">
        <v>617</v>
      </c>
    </row>
    <row r="241" spans="1:3" x14ac:dyDescent="0.3">
      <c r="A241" s="4" t="s">
        <v>618</v>
      </c>
      <c r="B241" s="4" t="s">
        <v>619</v>
      </c>
      <c r="C241" s="4" t="s">
        <v>620</v>
      </c>
    </row>
    <row r="242" spans="1:3" x14ac:dyDescent="0.3">
      <c r="A242" s="4" t="s">
        <v>621</v>
      </c>
      <c r="B242" s="4" t="s">
        <v>622</v>
      </c>
      <c r="C242" s="4" t="s">
        <v>623</v>
      </c>
    </row>
    <row r="243" spans="1:3" x14ac:dyDescent="0.3">
      <c r="A243" s="4" t="s">
        <v>624</v>
      </c>
      <c r="B243" s="4" t="s">
        <v>625</v>
      </c>
      <c r="C243" s="4" t="s">
        <v>626</v>
      </c>
    </row>
    <row r="244" spans="1:3" ht="28.2" x14ac:dyDescent="0.3">
      <c r="A244" s="4" t="s">
        <v>627</v>
      </c>
      <c r="B244" s="4" t="s">
        <v>628</v>
      </c>
      <c r="C244" s="4" t="s">
        <v>629</v>
      </c>
    </row>
    <row r="245" spans="1:3" x14ac:dyDescent="0.3">
      <c r="A245" s="4" t="s">
        <v>630</v>
      </c>
      <c r="B245" s="4" t="s">
        <v>631</v>
      </c>
      <c r="C245" s="4" t="s">
        <v>632</v>
      </c>
    </row>
    <row r="246" spans="1:3" x14ac:dyDescent="0.3">
      <c r="A246" s="4" t="s">
        <v>633</v>
      </c>
      <c r="B246" s="4" t="s">
        <v>634</v>
      </c>
      <c r="C246" s="4" t="s">
        <v>635</v>
      </c>
    </row>
    <row r="247" spans="1:3" x14ac:dyDescent="0.3">
      <c r="A247" s="4" t="s">
        <v>636</v>
      </c>
      <c r="B247" s="4" t="s">
        <v>637</v>
      </c>
      <c r="C247" s="4" t="s">
        <v>638</v>
      </c>
    </row>
    <row r="248" spans="1:3" x14ac:dyDescent="0.3">
      <c r="A248" s="4" t="s">
        <v>639</v>
      </c>
      <c r="B248" s="4" t="s">
        <v>640</v>
      </c>
      <c r="C248" s="4" t="s">
        <v>640</v>
      </c>
    </row>
    <row r="249" spans="1:3" x14ac:dyDescent="0.3">
      <c r="A249" s="4" t="s">
        <v>641</v>
      </c>
      <c r="B249" s="4" t="s">
        <v>642</v>
      </c>
      <c r="C249" s="4" t="s">
        <v>643</v>
      </c>
    </row>
    <row r="250" spans="1:3" x14ac:dyDescent="0.3">
      <c r="A250" s="4" t="s">
        <v>644</v>
      </c>
      <c r="B250" s="4" t="s">
        <v>645</v>
      </c>
      <c r="C250" s="4" t="s">
        <v>645</v>
      </c>
    </row>
    <row r="251" spans="1:3" x14ac:dyDescent="0.3">
      <c r="A251" s="4" t="s">
        <v>646</v>
      </c>
      <c r="B251" s="4" t="s">
        <v>647</v>
      </c>
      <c r="C251" s="4" t="s">
        <v>647</v>
      </c>
    </row>
    <row r="252" spans="1:3" x14ac:dyDescent="0.3">
      <c r="A252" s="4" t="s">
        <v>648</v>
      </c>
      <c r="B252" s="4" t="s">
        <v>649</v>
      </c>
      <c r="C252" s="4" t="s">
        <v>649</v>
      </c>
    </row>
    <row r="253" spans="1:3" x14ac:dyDescent="0.3">
      <c r="A253" s="4" t="s">
        <v>650</v>
      </c>
      <c r="B253" s="4" t="s">
        <v>651</v>
      </c>
      <c r="C253" s="4" t="s">
        <v>652</v>
      </c>
    </row>
    <row r="254" spans="1:3" x14ac:dyDescent="0.3">
      <c r="A254" s="4" t="s">
        <v>653</v>
      </c>
      <c r="B254" s="4" t="s">
        <v>654</v>
      </c>
      <c r="C254" s="4" t="s">
        <v>654</v>
      </c>
    </row>
    <row r="255" spans="1:3" x14ac:dyDescent="0.3">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14"/>
  <sheetViews>
    <sheetView workbookViewId="0">
      <selection activeCell="B20" sqref="B20"/>
    </sheetView>
  </sheetViews>
  <sheetFormatPr defaultRowHeight="14.4" x14ac:dyDescent="0.3"/>
  <cols>
    <col min="1" max="1" width="14.44140625" customWidth="1"/>
    <col min="2" max="2" width="66.44140625" customWidth="1"/>
  </cols>
  <sheetData>
    <row r="2" spans="1:4" ht="17.399999999999999" x14ac:dyDescent="0.3">
      <c r="A2" s="213" t="s">
        <v>679</v>
      </c>
      <c r="B2" s="213"/>
      <c r="C2" s="6"/>
      <c r="D2" s="6"/>
    </row>
    <row r="4" spans="1:4" x14ac:dyDescent="0.3">
      <c r="A4" s="5" t="s">
        <v>657</v>
      </c>
      <c r="B4" s="5" t="s">
        <v>658</v>
      </c>
    </row>
    <row r="5" spans="1:4" x14ac:dyDescent="0.3">
      <c r="A5" s="5" t="s">
        <v>659</v>
      </c>
      <c r="B5" s="5" t="s">
        <v>660</v>
      </c>
    </row>
    <row r="6" spans="1:4" x14ac:dyDescent="0.3">
      <c r="A6" s="5" t="s">
        <v>661</v>
      </c>
      <c r="B6" s="5" t="s">
        <v>662</v>
      </c>
    </row>
    <row r="7" spans="1:4" x14ac:dyDescent="0.3">
      <c r="A7" s="5" t="s">
        <v>663</v>
      </c>
      <c r="B7" s="5" t="s">
        <v>664</v>
      </c>
    </row>
    <row r="8" spans="1:4" x14ac:dyDescent="0.3">
      <c r="A8" s="5" t="s">
        <v>665</v>
      </c>
      <c r="B8" s="5" t="s">
        <v>666</v>
      </c>
    </row>
    <row r="9" spans="1:4" x14ac:dyDescent="0.3">
      <c r="A9" s="5" t="s">
        <v>667</v>
      </c>
      <c r="B9" s="5" t="s">
        <v>668</v>
      </c>
    </row>
    <row r="10" spans="1:4" x14ac:dyDescent="0.3">
      <c r="A10" s="5" t="s">
        <v>669</v>
      </c>
      <c r="B10" s="5" t="s">
        <v>670</v>
      </c>
    </row>
    <row r="11" spans="1:4" x14ac:dyDescent="0.3">
      <c r="A11" s="5" t="s">
        <v>671</v>
      </c>
      <c r="B11" s="5" t="s">
        <v>672</v>
      </c>
    </row>
    <row r="12" spans="1:4" x14ac:dyDescent="0.3">
      <c r="A12" s="5" t="s">
        <v>673</v>
      </c>
      <c r="B12" s="5" t="s">
        <v>674</v>
      </c>
    </row>
    <row r="13" spans="1:4" x14ac:dyDescent="0.3">
      <c r="A13" s="5" t="s">
        <v>675</v>
      </c>
      <c r="B13" s="5" t="s">
        <v>676</v>
      </c>
    </row>
    <row r="14" spans="1:4" x14ac:dyDescent="0.3">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3"/>
  <sheetViews>
    <sheetView workbookViewId="0">
      <selection activeCell="B3" sqref="B3"/>
    </sheetView>
  </sheetViews>
  <sheetFormatPr defaultRowHeight="14.4" x14ac:dyDescent="0.3"/>
  <cols>
    <col min="2" max="2" width="18.5546875" customWidth="1"/>
  </cols>
  <sheetData>
    <row r="2" spans="2:2" x14ac:dyDescent="0.3">
      <c r="B2" t="s">
        <v>836</v>
      </c>
    </row>
    <row r="3" spans="2:2" x14ac:dyDescent="0.3">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Admin</cp:lastModifiedBy>
  <cp:lastPrinted>2018-11-27T03:45:18Z</cp:lastPrinted>
  <dcterms:created xsi:type="dcterms:W3CDTF">2012-09-14T10:00:02Z</dcterms:created>
  <dcterms:modified xsi:type="dcterms:W3CDTF">2020-10-30T10:05:40Z</dcterms:modified>
</cp:coreProperties>
</file>